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18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5b6489d99aea2908/Documents/Swisscontact/2024/Consultoría HEMAQ^M/Ejecución/Producto 1/Herramientas HEMAQ^M/Información adicional para actualizar HEMAQ/Perú/Asignación Geográfica/"/>
    </mc:Choice>
  </mc:AlternateContent>
  <xr:revisionPtr revIDLastSave="15" documentId="8_{C25BC454-2B05-4F7F-B0D4-E131C5F08873}" xr6:coauthVersionLast="47" xr6:coauthVersionMax="47" xr10:uidLastSave="{11246F2C-D8B2-4749-9FAF-693CBB0CBDCC}"/>
  <bookViews>
    <workbookView xWindow="-108" yWindow="-108" windowWidth="23256" windowHeight="13896" xr2:uid="{053BA023-9963-48B7-9E19-90552D8EE62B}"/>
  </bookViews>
  <sheets>
    <sheet name="Compilado" sheetId="6" r:id="rId1"/>
    <sheet name="Agrícola" sheetId="1" r:id="rId2"/>
    <sheet name="Construcción" sheetId="2" r:id="rId3"/>
    <sheet name="Manufactura" sheetId="3" r:id="rId4"/>
    <sheet name="Minería" sheetId="4" r:id="rId5"/>
    <sheet name="Madera Rolliza" sheetId="5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</externalReferences>
  <definedNames>
    <definedName name="\a">#N/A</definedName>
    <definedName name="\c">#N/A</definedName>
    <definedName name="\D">#REF!</definedName>
    <definedName name="\i">#N/A</definedName>
    <definedName name="\K">#REF!</definedName>
    <definedName name="\m">#N/A</definedName>
    <definedName name="\p">#REF!</definedName>
    <definedName name="\q">#N/A</definedName>
    <definedName name="\s">#N/A</definedName>
    <definedName name="\t">#N/A</definedName>
    <definedName name="\w">#N/A</definedName>
    <definedName name="\Z">[1]Data!#REF!</definedName>
    <definedName name="____A2">'[2]R. Natural'!#REF!</definedName>
    <definedName name="____bol52">[3]PAG_35!#REF!</definedName>
    <definedName name="____cdr2">[4]Cdr7!#REF!</definedName>
    <definedName name="____Imp2">#REF!</definedName>
    <definedName name="___key2" hidden="1">#REF!</definedName>
    <definedName name="__123Graph_A" hidden="1">[5]balance!#REF!</definedName>
    <definedName name="__123Graph_ACURRENT" hidden="1">[5]balance!#REF!</definedName>
    <definedName name="__123Graph_B" hidden="1">[5]balance!#REF!</definedName>
    <definedName name="__123Graph_BCURRENT" hidden="1">[5]balance!#REF!</definedName>
    <definedName name="__123Graph_D" hidden="1">[5]balance!#REF!</definedName>
    <definedName name="__123Graph_DCURRENT" hidden="1">[5]balance!#REF!</definedName>
    <definedName name="__123Graph_F" hidden="1">[5]balance!#REF!</definedName>
    <definedName name="__123Graph_FCURRENT" hidden="1">[5]balance!#REF!</definedName>
    <definedName name="__123Graph_X" hidden="1">[5]balance!#REF!</definedName>
    <definedName name="__123Graph_XCURRENT" hidden="1">[5]balance!#REF!</definedName>
    <definedName name="__BTP2">[6]BTPMS!$A$2:$N$19683</definedName>
    <definedName name="__CDB1">[6]CDMP!$B$2:$N$20020</definedName>
    <definedName name="__CDB2">[6]CDMS!$A$2:$M$20027</definedName>
    <definedName name="__Cdr7">'[7]Cdrs 1-2'!$A$1:$S$46</definedName>
    <definedName name="__Cdr8">'[7]Cdrs 1-2'!$A$69:$S$114</definedName>
    <definedName name="__Dur1">[6]Dur!$A$2:$I$27</definedName>
    <definedName name="__G7" hidden="1">#REF!</definedName>
    <definedName name="__gas001">#REF!</definedName>
    <definedName name="__Gas01">#REF!</definedName>
    <definedName name="__gas1">#REF!</definedName>
    <definedName name="__Imp1">#REF!</definedName>
    <definedName name="__key2" hidden="1">#REF!</definedName>
    <definedName name="__p1">#REF!</definedName>
    <definedName name="__RM1">[8]PAG19!$B$3:$I$39</definedName>
    <definedName name="__RM2">[8]PAG19!$J$3:$P$39</definedName>
    <definedName name="_1__123Graph_ACHART_1" hidden="1">[9]Hoja3!$J$368:$J$408</definedName>
    <definedName name="_2__123Graph_XCHART_1" hidden="1">[9]Hoja3!$A$368:$A$408</definedName>
    <definedName name="_3_0">#REF!</definedName>
    <definedName name="_4_0">#REF!</definedName>
    <definedName name="_5_0">#REF!</definedName>
    <definedName name="_7.4">#N/A</definedName>
    <definedName name="_7.5">#REF!</definedName>
    <definedName name="_7.6">#N/A</definedName>
    <definedName name="_7.7">#N/A</definedName>
    <definedName name="_A2">'[2]R. Natural'!#REF!</definedName>
    <definedName name="_bol52">[3]PAG_35!#REF!</definedName>
    <definedName name="_BTP1">[6]BTPMP!$A$2:$M$19922</definedName>
    <definedName name="_BTP2">[6]BTPMS!$A$2:$N$19683</definedName>
    <definedName name="_CDB1">[6]CDMP!$B$2:$N$20020</definedName>
    <definedName name="_CDB2">[6]CDMS!$A$2:$M$20027</definedName>
    <definedName name="_cdr2">[4]Cdr7!#REF!</definedName>
    <definedName name="_Cdr7">'[7]Cdrs 1-2'!$A$1:$S$46</definedName>
    <definedName name="_Cdr8">'[7]Cdrs 1-2'!$A$69:$S$114</definedName>
    <definedName name="_Dur1">[6]Dur!$A$2:$I$27</definedName>
    <definedName name="_Fill" hidden="1">#REF!</definedName>
    <definedName name="_fill1" hidden="1">#REF!</definedName>
    <definedName name="_xlnm._FilterDatabase" localSheetId="5" hidden="1">'Madera Rolliza'!$B$4:$C$15</definedName>
    <definedName name="_G7" hidden="1">#REF!</definedName>
    <definedName name="_gas001">#REF!</definedName>
    <definedName name="_Gas01">#REF!</definedName>
    <definedName name="_gas1">#REF!</definedName>
    <definedName name="_Imp1">#REF!</definedName>
    <definedName name="_Imp2">#REF!</definedName>
    <definedName name="_key01" hidden="1">#REF!</definedName>
    <definedName name="_Key1" hidden="1">#REF!</definedName>
    <definedName name="_Key2" hidden="1">[10]plomo!$J$7:$J$17</definedName>
    <definedName name="_key3" hidden="1">#REF!</definedName>
    <definedName name="_M">#N/A</definedName>
    <definedName name="_Order1" hidden="1">0</definedName>
    <definedName name="_Order2" hidden="1">0</definedName>
    <definedName name="_P">#REF!</definedName>
    <definedName name="_p1">#REF!</definedName>
    <definedName name="_Parse_Out" hidden="1">#REF!</definedName>
    <definedName name="_RM1">[8]PAG19!$B$3:$I$39</definedName>
    <definedName name="_RM2">[8]PAG19!$J$3:$P$39</definedName>
    <definedName name="_S">#REF!</definedName>
    <definedName name="_Sort" hidden="1">#REF!</definedName>
    <definedName name="_sort01" hidden="1">#REF!</definedName>
    <definedName name="_sort1" hidden="1">#REF!</definedName>
    <definedName name="a">#REF!</definedName>
    <definedName name="A_impresión_IM">#REF!</definedName>
    <definedName name="A87_">#REF!</definedName>
    <definedName name="aaaa">#REF!</definedName>
    <definedName name="adicional">#REF!</definedName>
    <definedName name="ALIMENTOS">#REF!</definedName>
    <definedName name="anexo">[11]PAG_35!#REF!</definedName>
    <definedName name="anexo_especial">[12]PAG_37!#REF!</definedName>
    <definedName name="anexos">[13]PAG_35!#REF!</definedName>
    <definedName name="_xlnm.Print_Area" localSheetId="1">Agrícola!$A$1:$E$41</definedName>
    <definedName name="_xlnm.Print_Area" localSheetId="2">Construcción!$A$1:$E$41</definedName>
    <definedName name="_xlnm.Print_Area" localSheetId="5">'Madera Rolliza'!$A$1:$C$44</definedName>
    <definedName name="_xlnm.Print_Area" localSheetId="3">Manufactura!$A$1:$E$41</definedName>
    <definedName name="_xlnm.Print_Area" localSheetId="4">Minería!$A$1:$E$41</definedName>
    <definedName name="area1">#REF!</definedName>
    <definedName name="area2">#REF!</definedName>
    <definedName name="area3">#REF!</definedName>
    <definedName name="area4">#REF!</definedName>
    <definedName name="AreaDeFechasC1">[14]c1!$D$2:$N$2</definedName>
    <definedName name="AreaDeFechasC3">[14]c3!$D$2:$N$2</definedName>
    <definedName name="AreaDeFechasC5">[14]c5!$D$2:$N$2</definedName>
    <definedName name="AreaDeFechasC6">[14]c6!$D$2:$N$2</definedName>
    <definedName name="AreaDeFechasC8">#REF!</definedName>
    <definedName name="AreaDeFechasDeCuadro1">[14]AhoF!$F$4:$P$4</definedName>
    <definedName name="AreaDeFechasDeCuadro3">[14]Bon!$E$6:$O$6</definedName>
    <definedName name="AreaDeFechasDeCuadro5">[14]BVL!$E$5:$N$5</definedName>
    <definedName name="AreaDeFechasDeCuadro6">#REF!</definedName>
    <definedName name="AreaDeFechasDeCuadro8">'[14]Anex-SFN'!$J$7:$R$7</definedName>
    <definedName name="asde" hidden="1">#REF!</definedName>
    <definedName name="AUTAPRO">'[15]DICCIONARIO RAMV'!$D$4:$D$18</definedName>
    <definedName name="AUTFOR">[16]LISTAS!$B$4:$B$6</definedName>
    <definedName name="base0">[17]Sem!#REF!</definedName>
    <definedName name="_xlnm.Database">'[18]EXPORT. MAD.'!$A$5:$E$829</definedName>
    <definedName name="baseFP">[17]BASFinP!$DW$1</definedName>
    <definedName name="baseProm">[17]BASPromP!#REF!</definedName>
    <definedName name="BLPH1" hidden="1">#REF!</definedName>
    <definedName name="bol03_98">[3]PAG_35!#REF!</definedName>
    <definedName name="bos">#REF!</definedName>
    <definedName name="CABEZA1">[19]IECM4303!$A$4</definedName>
    <definedName name="cara">[17]Grafico!$A$3</definedName>
    <definedName name="caudal">[20]PAG_33!#REF!</definedName>
    <definedName name="caudal1">#REF!</definedName>
    <definedName name="cdr">[21]cd1!$A$1:$Q$68</definedName>
    <definedName name="CODIGO">#N/A</definedName>
    <definedName name="condicion">#REF!</definedName>
    <definedName name="Condición">#REF!</definedName>
    <definedName name="CSP">#REF!</definedName>
    <definedName name="cua">[13]PAG_35!#REF!</definedName>
    <definedName name="cuadro">[22]PAG_37!#REF!</definedName>
    <definedName name="cuadro_mes">#REF!</definedName>
    <definedName name="Cuadro_N__001">#REF!</definedName>
    <definedName name="cuadro_N__002">#REF!</definedName>
    <definedName name="Cuadro_N__003">#REF!</definedName>
    <definedName name="cuadro_n__004">#REF!</definedName>
    <definedName name="Cuadro_N__01">#REF!</definedName>
    <definedName name="Cuadro_N__03">#REF!</definedName>
    <definedName name="Cuadro_N__04">#REF!</definedName>
    <definedName name="cuadro_N__05">#REF!</definedName>
    <definedName name="Cuadro_N__06">#REF!</definedName>
    <definedName name="Cuadro_N__1">[4]Cdr7!#REF!</definedName>
    <definedName name="Cuadro_N__10">[4]Cdr7!#REF!</definedName>
    <definedName name="Cuadro_N__11">#REF!</definedName>
    <definedName name="Cuadro_N__12">[4]Cdr7!#REF!</definedName>
    <definedName name="Cuadro_N__13">[4]Cdr7!#REF!</definedName>
    <definedName name="Cuadro_N__14">#REF!</definedName>
    <definedName name="Cuadro_N__19">#REF!</definedName>
    <definedName name="Cuadro_N__2">#REF!</definedName>
    <definedName name="Cuadro_N__20">[4]Cdr7!#REF!</definedName>
    <definedName name="Cuadro_N__21">[4]Cdr7!#REF!</definedName>
    <definedName name="Cuadro_N__22">[4]Cdr7!#REF!</definedName>
    <definedName name="Cuadro_N__23">[4]Cdr7!#REF!</definedName>
    <definedName name="Cuadro_N__24">#REF!</definedName>
    <definedName name="Cuadro_N__25">#REF!</definedName>
    <definedName name="Cuadro_N__26">#REF!</definedName>
    <definedName name="Cuadro_N__3">#REF!</definedName>
    <definedName name="Cuadro_N__30">#REF!</definedName>
    <definedName name="Cuadro_N__31">#REF!</definedName>
    <definedName name="Cuadro_N__32">#REF!</definedName>
    <definedName name="Cuadro_N__4">#REF!</definedName>
    <definedName name="Cuadro_N__5">#REF!</definedName>
    <definedName name="cuadro_N__6">#REF!</definedName>
    <definedName name="Cuadro_N__8">[4]Cdr7!#REF!</definedName>
    <definedName name="Cuadro_N__9">[4]Cdr7!#REF!</definedName>
    <definedName name="Cuadro_N_1">#REF!</definedName>
    <definedName name="cuadro1">#REF!</definedName>
    <definedName name="cuadro2">#REF!</definedName>
    <definedName name="cuadros">'[7]Cdrs 1-2'!$A$69:$S$114</definedName>
    <definedName name="daklsñjfkjasñ">[13]PAG_35!#REF!</definedName>
    <definedName name="DATA_V9">#REF!</definedName>
    <definedName name="Datos_para_ApéndiceC1">[14]c1!$B$1:$N$164</definedName>
    <definedName name="DatosBase">[23]DatosBase!$1:$20</definedName>
    <definedName name="deer">#REF!</definedName>
    <definedName name="dfasñljskña">[13]PAG_35!#REF!</definedName>
    <definedName name="dfsfd">#REF!</definedName>
    <definedName name="DíasHábiles">[6]Util!$A$2:$B$134</definedName>
    <definedName name="DISTRITOS">[16]LISTAS!$BD$4:$BD$84</definedName>
    <definedName name="dklñfjadskfjañdf">[24]PAG_33!#REF!</definedName>
    <definedName name="DOCPAMU">[16]LISTAS!$CD$4:$CD$7</definedName>
    <definedName name="dos">[13]PAG_35!#REF!</definedName>
    <definedName name="DurA">[6]Dur!$A$30:$I$55</definedName>
    <definedName name="EMBI">[25]CotizInternac!$A$1:$H$134</definedName>
    <definedName name="Ends">[25]CotizInternac!$A$154:$H$169</definedName>
    <definedName name="fadsfkañlj">#REF!,#REF!</definedName>
    <definedName name="fajkdlñfjafklñdfjak">[26]PAG_34!#REF!</definedName>
    <definedName name="FechasDeCuadroAnexo">[14]Fechas!$B$75:$B$86</definedName>
    <definedName name="FechasDeCuadroDeAFP">[14]Fechas!$B$51:$B$73</definedName>
    <definedName name="FechasDeCuadroDeAhorro">[14]Fechas!$B$3:$B$25</definedName>
    <definedName name="FechasDeCuadroDeBonos">[14]Fechas!$B$27:$B$49</definedName>
    <definedName name="FechasPanelDeCuadroAnexo">[14]Fechas!$A$74:$F$86</definedName>
    <definedName name="FechasPanelDeCuadroDeAFP">[14]Fechas!$A$50:$F$73</definedName>
    <definedName name="FechasPanelDeCuadroDeAhorro">[14]Fechas!$A$2:$F$25</definedName>
    <definedName name="FechasPanelDeCuadroDeBolsa">[14]Fechas!$A$26:$F$49</definedName>
    <definedName name="FechasPanelDeCuadroDeBonos">[14]Fechas!$A$26:$F$49</definedName>
    <definedName name="FechasPanelDeCuadroExtra">[14]Fechas!$A$87:$F$89</definedName>
    <definedName name="FechasPanelDeTodosLosCuadros">[14]Fechas!$A$50:$F$79</definedName>
    <definedName name="FemaleDa">#REF!</definedName>
    <definedName name="fgsg">[13]PAG_35!#REF!</definedName>
    <definedName name="FIN">#N/A</definedName>
    <definedName name="FLUJO">'[27]FLUJO-TURISTICO'!#REF!</definedName>
    <definedName name="FRE">#REF!</definedName>
    <definedName name="FUENTE">#N/A</definedName>
    <definedName name="GAS">#REF!</definedName>
    <definedName name="gdgdg" hidden="1">#REF!</definedName>
    <definedName name="gfsg">[20]PAG_33!#REF!</definedName>
    <definedName name="graf" hidden="1">#REF!</definedName>
    <definedName name="Graf_Options">[6]Curva!#REF!</definedName>
    <definedName name="Grafico22n" hidden="1">#REF!</definedName>
    <definedName name="Graficos">'[28]Diario Actual'!$T$246</definedName>
    <definedName name="GRTES">#REF!</definedName>
    <definedName name="gsfdgs">#REF!,#REF!,#REF!,#REF!,#REF!</definedName>
    <definedName name="HAR">#REF!</definedName>
    <definedName name="hfghfh">#REF!</definedName>
    <definedName name="hhh">[29]PAG_33!#REF!</definedName>
    <definedName name="HO">#REF!</definedName>
    <definedName name="HO_2">[30]PAG14!#REF!</definedName>
    <definedName name="HTML1_1" hidden="1">"[ieim4000.xls]IECM4213!$A$1:$G$37"</definedName>
    <definedName name="HTML1_10" hidden="1">"pabad@inei.gob.pe"</definedName>
    <definedName name="HTML1_11" hidden="1">1</definedName>
    <definedName name="HTML1_12" hidden="1">"C:\IEWM\IEWM4213.htm"</definedName>
    <definedName name="HTML1_2" hidden="1">1</definedName>
    <definedName name="HTML1_3" hidden="1">"EVOLUCION DE LA TASA DE DESEMPLEO"</definedName>
    <definedName name="HTML1_4" hidden="1">""</definedName>
    <definedName name="HTML1_5" hidden="1">""</definedName>
    <definedName name="HTML1_6" hidden="1">1</definedName>
    <definedName name="HTML1_7" hidden="1">1</definedName>
    <definedName name="HTML1_8" hidden="1">"4/11/97"</definedName>
    <definedName name="HTML1_9" hidden="1">""</definedName>
    <definedName name="HTMLCount" hidden="1">1</definedName>
    <definedName name="II">[3]PAG_35!#REF!</definedName>
    <definedName name="Imp">#REF!</definedName>
    <definedName name="IMPR">#REF!,#REF!,#REF!</definedName>
    <definedName name="IMPRESION">#REF!,#REF!</definedName>
    <definedName name="Imprimir_área_IM">#REF!</definedName>
    <definedName name="IN">#REF!</definedName>
    <definedName name="IN_2">[30]PAG14!#REF!</definedName>
    <definedName name="INDICE">#N/A</definedName>
    <definedName name="INDICEALFABETICO">#REF!</definedName>
    <definedName name="inicio">[17]Grafico!$A$3</definedName>
    <definedName name="inicio1">[17]Grafico!$A$60</definedName>
    <definedName name="Input_File">#REF!</definedName>
    <definedName name="Inputs_C1">[14]c1!$A$1:$O$164</definedName>
    <definedName name="Inputs_C1F">[14]c1!$A$4:$O$164</definedName>
    <definedName name="Inputs_C3">[14]c3!$B$1:$O$55</definedName>
    <definedName name="Inputs_C3F">[14]c3!$B$4:$O$55</definedName>
    <definedName name="Inputs_C5">[14]c5!$A$1:$N$31</definedName>
    <definedName name="Inputs_C5F">[14]c5!$A$3:$N$31</definedName>
    <definedName name="Inputs_C6">[14]c6!$B$1:$O$33</definedName>
    <definedName name="Inputs_C6F">[14]c6!$B$4:$O$33</definedName>
    <definedName name="Inputs_C8">#REF!</definedName>
    <definedName name="Inputs_C8F">#REF!</definedName>
    <definedName name="INTERVALS">[6]Pre!$Q$3:$S$30</definedName>
    <definedName name="INTERVALS_OLD">[6]Pre!$Q$35:$S$62</definedName>
    <definedName name="INVALIDEZ">#REF!</definedName>
    <definedName name="INVERSION">#REF!</definedName>
    <definedName name="inversion001">#REF!</definedName>
    <definedName name="inversion01">#REF!</definedName>
    <definedName name="inversiones">#REF!</definedName>
    <definedName name="IPCs_2002_3">[31]Precios!$A$337:$U$339</definedName>
    <definedName name="IPCs_2002_3a">[31]Precios!$A$373:$U$383</definedName>
    <definedName name="IPE_03_04">[31]IPE!$A$280:$M$353</definedName>
    <definedName name="jenny">'[7]Cdrs 1-2'!$A$69:$S$114</definedName>
    <definedName name="JET">#N/A</definedName>
    <definedName name="jhgfjh">#REF!,#REF!,#REF!</definedName>
    <definedName name="jhjbj">#REF!</definedName>
    <definedName name="kghiog">#REF!,#REF!</definedName>
    <definedName name="leña">#REF!</definedName>
    <definedName name="Libor">[32]Resumen!$K$3:$R$26</definedName>
    <definedName name="LTP">[6]LTP!$A$2:$L$1000</definedName>
    <definedName name="MACRO">#N/A</definedName>
    <definedName name="MaleData">#REF!</definedName>
    <definedName name="Maximum">#REF!</definedName>
    <definedName name="Maximum_used">#REF!</definedName>
    <definedName name="MEDCOR">[16]LISTAS!$BX$4:$BX$6</definedName>
    <definedName name="MEDPRO">[16]LISTAS!$BT$4:$BT$13</definedName>
    <definedName name="MENU">[33]Menu!$A$3:$K$12</definedName>
    <definedName name="Meses">[6]Pre!$A$68:$C$79</definedName>
    <definedName name="Meses1">'[33]Curva (2)'!$A$45:$B$56</definedName>
    <definedName name="mio">[34]OPERACIONES!#REF!</definedName>
    <definedName name="miuo">#REF!</definedName>
    <definedName name="NOM">#REF!</definedName>
    <definedName name="NombresDeSeriesC1">[14]c1!$O$9:$O$164</definedName>
    <definedName name="NombresDeSeriesC3">[14]c3!$O$10:$O$41</definedName>
    <definedName name="NombresDeSeriesC5">[14]c5!J22:J1048562</definedName>
    <definedName name="NombresDeSeriesC6">[14]c6!$O$10:$O$31</definedName>
    <definedName name="NUEVA">[33]CD!$M$11</definedName>
    <definedName name="NUMERO">#N/A</definedName>
    <definedName name="NumeroDeFechasDeCuadroDeAFP">[14]Fechas!$A$51:$A$73</definedName>
    <definedName name="NumeroDeFechasDeCuadroDeAhorro">[14]Fechas!$A$3:$A$25</definedName>
    <definedName name="NumeroDeFechasDeCuadroDeAnexo">[14]Fechas!$A$75:$A$86</definedName>
    <definedName name="NumeroDeFechasDeCuadroDeBonos">[14]Fechas!$A$27:$A$49</definedName>
    <definedName name="NV">#REF!</definedName>
    <definedName name="NV_2">[30]PAG14!#REF!</definedName>
    <definedName name="OCT">#REF!</definedName>
    <definedName name="Ordenrent">'[35]Sol traspaso'!#REF!</definedName>
    <definedName name="p">#REF!</definedName>
    <definedName name="pa">#REF!</definedName>
    <definedName name="PanelDeOpciones">[14]Menu!$B$6:$J$15</definedName>
    <definedName name="PanelDeOpcionesParaMenú">[14]Menu!$B$22:$J$26</definedName>
    <definedName name="PanelDeOpcionesSinTítulos">[14]Menu!$B$7:$J$15</definedName>
    <definedName name="PBI">[32]Resumen!$A$3:$I$27</definedName>
    <definedName name="pegado" hidden="1">#REF!</definedName>
    <definedName name="pgraficos" hidden="1">[9]Hoja3!$A$368:$A$408</definedName>
    <definedName name="POBLA">[36]IECE4001!$G$3:$G$30</definedName>
    <definedName name="pobr1">#REF!</definedName>
    <definedName name="porcentajes">#REF!</definedName>
    <definedName name="PR">#REF!</definedName>
    <definedName name="PR_2">[30]PAG14!#REF!</definedName>
    <definedName name="preci">[37]PAG_33!#REF!</definedName>
    <definedName name="precipitacion">[22]PAG_37!#REF!</definedName>
    <definedName name="PreCuadro">[6]Pre!$A$2:$J$32</definedName>
    <definedName name="PreCuadroA">[6]Pre!$A$34:$J$64</definedName>
    <definedName name="PREPARA">#N/A</definedName>
    <definedName name="presenta">[1]Data!#REF!</definedName>
    <definedName name="Print_Area_MI">'[38]Uso mayor2'!#REF!</definedName>
    <definedName name="Procjudic">'[39]BDts_MF-COC y CW-COC'!#REF!</definedName>
    <definedName name="Proms">[25]CotizInternac!$A$137:$H$152</definedName>
    <definedName name="Pyramid_Filename">#REF!</definedName>
    <definedName name="Pyramid_Title">#REF!</definedName>
    <definedName name="PZs">#REF!</definedName>
    <definedName name="Rango_Maestro">[14]Inputs!$C$2:$M$48</definedName>
    <definedName name="rango0">[17]Banda!$B$626:$Q$648</definedName>
    <definedName name="rango1">[17]Banda!$D$631:$F$639</definedName>
    <definedName name="REAL">#REF!</definedName>
    <definedName name="RedsBTPLTP">[6]SOB!$B$8:$B$33</definedName>
    <definedName name="RedsCDBCRP">[6]CDMP!$H$3:$H$1801</definedName>
    <definedName name="rentames">'[35]Sol traspaso'!#REF!</definedName>
    <definedName name="ResEMBIe">[6]EXT!$S$312:$AA$327</definedName>
    <definedName name="ResEMBIf">[6]EXT!$S$330:$AA$345</definedName>
    <definedName name="ResEMBIp">[6]EXT!$S$293:$AA$309</definedName>
    <definedName name="RESULPAS">[16]LISTAS!$CB$4:$CB$6</definedName>
    <definedName name="ResVerif">'[39]BDts_MF-COC y CW-COC'!#REF!</definedName>
    <definedName name="rfd">[13]PAG_35!#REF!</definedName>
    <definedName name="RO">#REF!</definedName>
    <definedName name="RO_2">[30]PAG14!#REF!</definedName>
    <definedName name="RP_Certificacion">#REF!</definedName>
    <definedName name="RP_Conservacion">#REF!</definedName>
    <definedName name="RP_Integracion">#REF!</definedName>
    <definedName name="rrpp">#REF!</definedName>
    <definedName name="sad">[13]PAG_35!#REF!</definedName>
    <definedName name="sadgfdfs">#REF!,#REF!</definedName>
    <definedName name="SANCOM">[16]LISTAS!$BR$4:$BR$8</definedName>
    <definedName name="sdd">#REF!,#REF!,#REF!,#REF!,#REF!</definedName>
    <definedName name="sdsadfd">#REF!,#REF!,#REF!</definedName>
    <definedName name="sgfsg">#REF!</definedName>
    <definedName name="SOBREVIVENCIA">#REF!</definedName>
    <definedName name="sss">#REF!,#REF!</definedName>
    <definedName name="Stop_at_age">#REF!</definedName>
    <definedName name="svs">[40]PAG42!#REF!</definedName>
    <definedName name="Tab_Títulos">[14]Titles!$A$5:$E$19</definedName>
    <definedName name="tabla">[41]Hoja3!$A:$I</definedName>
    <definedName name="Tabla_de_Meses">[14]Inputs!$E$52:$H$63</definedName>
    <definedName name="TablaMeses">[42]Meses!$A$1:$C$14</definedName>
    <definedName name="TC">[32]Resumen!$AH$3:$AN$18</definedName>
    <definedName name="TC_2002_3">[31]Monedas!$A$268:$U$291</definedName>
    <definedName name="TC_2002_3a">[31]Monedas!$A$356:$U$379</definedName>
    <definedName name="TCR">[32]Resumen!$U$3:$AF$18</definedName>
    <definedName name="Test">#REF!</definedName>
    <definedName name="TIPDOC">[16]!Table1[TIPDOC]</definedName>
    <definedName name="TIPDOC_A10">[16]LISTAS!$BL$4:$BL$6</definedName>
    <definedName name="TIPINFRA">[16]LISTAS!$BN$4:$BN$6</definedName>
    <definedName name="Tipo_POA">#REF!</definedName>
    <definedName name="TIPSAN">[16]LISTAS!$BP$4:$BP$5</definedName>
    <definedName name="TITL">#REF!</definedName>
    <definedName name="treint">[34]OPERACIONES!#REF!</definedName>
    <definedName name="TUTOR">#REF!</definedName>
    <definedName name="UN">#REF!</definedName>
    <definedName name="UN_2">[30]PAG14!#REF!</definedName>
    <definedName name="UNIMED_A10">[16]LISTAS!$BV$4:$BV$7</definedName>
    <definedName name="UNIMED_A11">[16]LISTAS!$BZ$4:$BZ$7</definedName>
    <definedName name="uno">#REF!</definedName>
    <definedName name="VALOR">#N/A</definedName>
    <definedName name="VARACU">#N/A</definedName>
    <definedName name="VARMEN">#N/A</definedName>
    <definedName name="VOLUMEN">#N/A</definedName>
    <definedName name="VVALOR">#N/A</definedName>
    <definedName name="wwwww">#REF!</definedName>
    <definedName name="x">#REF!</definedName>
    <definedName name="xCol">[43]Dat!$E$1</definedName>
    <definedName name="xCurrent">[43]Dat!$C$1</definedName>
    <definedName name="xRuta">[14]Menu!$C$17:$C$17</definedName>
    <definedName name="xRuta2">[14]Menu!$C$19</definedName>
    <definedName name="xx">[25]CotizInternac!$A$1:$H$134</definedName>
    <definedName name="xxAMano">[14]c1!$N$164</definedName>
    <definedName name="xxDate">#REF!</definedName>
    <definedName name="xxDEF">[14]Titles!$A$27</definedName>
    <definedName name="xxDesF">#REF!</definedName>
    <definedName name="xxEditarCifrasEnCuadros">[14]Inputs!$D$45</definedName>
    <definedName name="xxEscalaMínima">[44]SERIES!$V$1</definedName>
    <definedName name="xxFechaFin">[45]Tabla!$AP$3</definedName>
    <definedName name="xxFechaInicio">[45]Tabla!$AP$2</definedName>
    <definedName name="xxFinalFechasC1">[14]c1!$N$3</definedName>
    <definedName name="xxFinalFechasC3">[14]c3!$N$3</definedName>
    <definedName name="xxFinalFechasC5">[14]c5!$N$3</definedName>
    <definedName name="xxFinalFechasC6">[14]c6!$N$3</definedName>
    <definedName name="xxFinalFechasC8">#REF!</definedName>
    <definedName name="xxFinalSeriesC1">[14]c1!$B$164</definedName>
    <definedName name="xxFinalSeriesC3">[14]c3!$B$54</definedName>
    <definedName name="xxFinalSeriesC5">[14]c5!$B$31</definedName>
    <definedName name="xxFinalSeriesC6">[14]c6!$B$32</definedName>
    <definedName name="xxFinalSeriesC8">#REF!</definedName>
    <definedName name="xxIdiomaEspañol">[14]Titles!$A$22</definedName>
    <definedName name="xxIdiomaInglés">[14]Titles!$A$23</definedName>
    <definedName name="xxInicioFechasC1">[14]c1!$D$3</definedName>
    <definedName name="xxInicioFechasC3">[14]c3!$D$3</definedName>
    <definedName name="xxInicioFechasC5">[14]c5!$D$3</definedName>
    <definedName name="xxInicioFechasC6">[14]c6!$D$3</definedName>
    <definedName name="xxInicioFechasC8">#REF!</definedName>
    <definedName name="xxInicioSeriesC1">[14]c1!$B$10</definedName>
    <definedName name="xxInicioSeriesC3">[14]c3!$B$10</definedName>
    <definedName name="xxInicioSeriesC5">[14]c5!$B$10</definedName>
    <definedName name="xxInicioSeriesC6">[14]c6!$B$10</definedName>
    <definedName name="xxInicioSeriesC8">#REF!</definedName>
    <definedName name="xxInterpol">#REF!</definedName>
    <definedName name="xxLanguage">[14]Titles!$A$3</definedName>
    <definedName name="xxLapso">#REF!</definedName>
    <definedName name="xxLastDate">#REF!</definedName>
    <definedName name="xxMercado">#REF!</definedName>
    <definedName name="xxNumeroDeFechasC1">[14]c1!$N$1</definedName>
    <definedName name="xxNumeroDeFechasC3">[14]c3!$N$1</definedName>
    <definedName name="xxNumeroDeFechasC5">[14]c5!$N$1</definedName>
    <definedName name="xxNumeroDeFechasC6">[14]c6!$N$1</definedName>
    <definedName name="xxNumeroDeFechasC8">#REF!</definedName>
    <definedName name="xxOpcionesFAME">[14]Inputs!$A$2</definedName>
    <definedName name="xxPorcentaje">[44]SERIES!$U$1</definedName>
    <definedName name="xxPromD">[6]SerM!$V$1</definedName>
    <definedName name="xxReal">[14]Titles!$A$32</definedName>
    <definedName name="xxSecundary">#REF!</definedName>
    <definedName name="xxSelectBTP1">[6]BTPMS!$O$1</definedName>
    <definedName name="xxSelectCDB1">[6]CDMS!$N$1</definedName>
    <definedName name="xxSufijoEspañol">[14]Titles!$C$22</definedName>
    <definedName name="xxSufijoInglés">[14]Titles!$C$23</definedName>
    <definedName name="xxTC">[25]Empresas!$H$1</definedName>
    <definedName name="xxTolerance">#REF!</definedName>
    <definedName name="xxUltimaFechaCuadroDeAFP">[14]Menu!$K$12</definedName>
    <definedName name="xxUltimaFechaCuadroDeAhorro">[14]Menu!$K$7</definedName>
    <definedName name="xxUltimaFechaCuadroDeBolsa">[14]Menu!$K$9</definedName>
    <definedName name="xxUltimaFechaCuadroDeBonos">[14]Menu!$K$9</definedName>
    <definedName name="xxUltimaFechaCuadroDeTasas">[14]Menu!$K$11</definedName>
    <definedName name="xxUltimaFechaDeCuadroAnexo">[14]Menu!$K$14</definedName>
    <definedName name="xxx" hidden="1">#REF!</definedName>
    <definedName name="xxxx" hidden="1">#REF!</definedName>
    <definedName name="xxxxxxx">#REF!</definedName>
    <definedName name="xxxxxxxxxxx">#REF!</definedName>
    <definedName name="xxxxxxxxxxxxxx">#REF!</definedName>
    <definedName name="xxxxxxxxxxxxxxxx">#REF!</definedName>
    <definedName name="YieldsDAY">[6]EXT!$A$1:$P$290</definedName>
    <definedName name="YieldsFIN">[6]SerX!$A$18:$Q$31</definedName>
    <definedName name="YieldsPRM">[6]SerX!$A$2:$Q$15</definedName>
    <definedName name="ZONUTM">[16]LISTAS!$AF$4:$AF$6</definedName>
    <definedName name="zssdd">#REF!</definedName>
    <definedName name="zzzz">[46]PAG_33!#REF!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7" i="6" l="1"/>
  <c r="E27" i="6"/>
  <c r="D27" i="6"/>
  <c r="C27" i="6"/>
  <c r="B27" i="6"/>
  <c r="F26" i="6"/>
  <c r="E26" i="6"/>
  <c r="D26" i="6"/>
  <c r="C26" i="6"/>
  <c r="B26" i="6"/>
  <c r="F25" i="6"/>
  <c r="E25" i="6"/>
  <c r="D25" i="6"/>
  <c r="C25" i="6"/>
  <c r="B25" i="6"/>
  <c r="F24" i="6"/>
  <c r="E24" i="6"/>
  <c r="D24" i="6"/>
  <c r="C24" i="6"/>
  <c r="B24" i="6"/>
  <c r="F23" i="6"/>
  <c r="E23" i="6"/>
  <c r="D23" i="6"/>
  <c r="C23" i="6"/>
  <c r="B23" i="6"/>
  <c r="F22" i="6"/>
  <c r="E22" i="6"/>
  <c r="D22" i="6"/>
  <c r="C22" i="6"/>
  <c r="B22" i="6"/>
  <c r="F21" i="6"/>
  <c r="E21" i="6"/>
  <c r="D21" i="6"/>
  <c r="C21" i="6"/>
  <c r="B21" i="6"/>
  <c r="F20" i="6"/>
  <c r="E20" i="6"/>
  <c r="D20" i="6"/>
  <c r="C20" i="6"/>
  <c r="B20" i="6"/>
  <c r="F19" i="6"/>
  <c r="E19" i="6"/>
  <c r="D19" i="6"/>
  <c r="C19" i="6"/>
  <c r="B19" i="6"/>
  <c r="F18" i="6"/>
  <c r="E18" i="6"/>
  <c r="D18" i="6"/>
  <c r="C18" i="6"/>
  <c r="B18" i="6"/>
  <c r="F17" i="6"/>
  <c r="E17" i="6"/>
  <c r="D17" i="6"/>
  <c r="C17" i="6"/>
  <c r="B17" i="6"/>
  <c r="F16" i="6"/>
  <c r="E16" i="6"/>
  <c r="D16" i="6"/>
  <c r="C16" i="6"/>
  <c r="B16" i="6"/>
  <c r="F15" i="6"/>
  <c r="E15" i="6"/>
  <c r="D15" i="6"/>
  <c r="C15" i="6"/>
  <c r="B15" i="6"/>
  <c r="F14" i="6"/>
  <c r="E14" i="6"/>
  <c r="D14" i="6"/>
  <c r="C14" i="6"/>
  <c r="B14" i="6"/>
  <c r="F13" i="6"/>
  <c r="E13" i="6"/>
  <c r="D13" i="6"/>
  <c r="C13" i="6"/>
  <c r="B13" i="6"/>
  <c r="F12" i="6"/>
  <c r="E12" i="6"/>
  <c r="D12" i="6"/>
  <c r="C12" i="6"/>
  <c r="B12" i="6"/>
  <c r="F11" i="6"/>
  <c r="E11" i="6"/>
  <c r="D11" i="6"/>
  <c r="C11" i="6"/>
  <c r="B11" i="6"/>
  <c r="F10" i="6"/>
  <c r="E10" i="6"/>
  <c r="D10" i="6"/>
  <c r="C10" i="6"/>
  <c r="B10" i="6"/>
  <c r="F9" i="6"/>
  <c r="E9" i="6"/>
  <c r="D9" i="6"/>
  <c r="C9" i="6"/>
  <c r="B9" i="6"/>
  <c r="F8" i="6"/>
  <c r="E8" i="6"/>
  <c r="D8" i="6"/>
  <c r="C8" i="6"/>
  <c r="B8" i="6"/>
  <c r="F7" i="6"/>
  <c r="E7" i="6"/>
  <c r="D7" i="6"/>
  <c r="C7" i="6"/>
  <c r="B7" i="6"/>
  <c r="F6" i="6"/>
  <c r="E6" i="6"/>
  <c r="D6" i="6"/>
  <c r="C6" i="6"/>
  <c r="B6" i="6"/>
  <c r="F5" i="6"/>
  <c r="E5" i="6"/>
  <c r="D5" i="6"/>
  <c r="C5" i="6"/>
  <c r="B5" i="6"/>
  <c r="F4" i="6"/>
  <c r="E4" i="6"/>
  <c r="D4" i="6"/>
  <c r="C4" i="6"/>
  <c r="B4" i="6"/>
  <c r="F3" i="6"/>
  <c r="E3" i="6"/>
  <c r="D3" i="6"/>
  <c r="C3" i="6"/>
  <c r="B3" i="6"/>
  <c r="C16" i="5" l="1"/>
  <c r="E9" i="5" s="1"/>
  <c r="L15" i="5"/>
  <c r="M15" i="5" s="1"/>
  <c r="L14" i="5"/>
  <c r="L13" i="5"/>
  <c r="L12" i="5"/>
  <c r="L11" i="5"/>
  <c r="L10" i="5"/>
  <c r="L9" i="5"/>
  <c r="L16" i="5" s="1"/>
  <c r="M12" i="5" s="1"/>
  <c r="L8" i="5"/>
  <c r="M8" i="5" s="1"/>
  <c r="L7" i="5"/>
  <c r="M7" i="5" s="1"/>
  <c r="L6" i="5"/>
  <c r="M6" i="5" s="1"/>
  <c r="L5" i="5"/>
  <c r="M5" i="5" s="1"/>
  <c r="M10" i="5" l="1"/>
  <c r="M11" i="5"/>
  <c r="M13" i="5"/>
  <c r="M14" i="5"/>
  <c r="M9" i="5"/>
  <c r="M16" i="5" s="1"/>
  <c r="E10" i="5"/>
  <c r="E11" i="5"/>
  <c r="E5" i="5"/>
  <c r="E12" i="5"/>
  <c r="E6" i="5"/>
  <c r="E13" i="5"/>
  <c r="E7" i="5"/>
  <c r="E14" i="5"/>
  <c r="E8" i="5"/>
  <c r="E15" i="5"/>
  <c r="M33" i="4" l="1"/>
  <c r="M32" i="4"/>
  <c r="M31" i="4"/>
  <c r="M30" i="4"/>
  <c r="M29" i="4"/>
  <c r="M28" i="4"/>
  <c r="M27" i="4"/>
  <c r="M26" i="4"/>
  <c r="M25" i="4"/>
  <c r="M24" i="4"/>
  <c r="M23" i="4"/>
  <c r="M22" i="4"/>
  <c r="M21" i="4"/>
  <c r="M20" i="4"/>
  <c r="M19" i="4"/>
  <c r="M18" i="4"/>
  <c r="M17" i="4"/>
  <c r="M16" i="4"/>
  <c r="M15" i="4"/>
  <c r="M14" i="4"/>
  <c r="M13" i="4"/>
  <c r="M12" i="4"/>
  <c r="M11" i="4"/>
  <c r="M10" i="4"/>
  <c r="M9" i="4"/>
  <c r="M33" i="3"/>
  <c r="M32" i="3"/>
  <c r="M31" i="3"/>
  <c r="M30" i="3"/>
  <c r="M29" i="3"/>
  <c r="M28" i="3"/>
  <c r="M27" i="3"/>
  <c r="M26" i="3"/>
  <c r="M25" i="3"/>
  <c r="M24" i="3"/>
  <c r="M23" i="3"/>
  <c r="M22" i="3"/>
  <c r="M21" i="3"/>
  <c r="M20" i="3"/>
  <c r="M19" i="3"/>
  <c r="M18" i="3"/>
  <c r="M17" i="3"/>
  <c r="M16" i="3"/>
  <c r="M15" i="3"/>
  <c r="M14" i="3"/>
  <c r="M13" i="3"/>
  <c r="M12" i="3"/>
  <c r="M11" i="3"/>
  <c r="M10" i="3"/>
  <c r="M9" i="3"/>
  <c r="M33" i="2"/>
  <c r="M32" i="2"/>
  <c r="M31" i="2"/>
  <c r="M30" i="2"/>
  <c r="M29" i="2"/>
  <c r="M28" i="2"/>
  <c r="M27" i="2"/>
  <c r="M26" i="2"/>
  <c r="M25" i="2"/>
  <c r="M24" i="2"/>
  <c r="M23" i="2"/>
  <c r="M22" i="2"/>
  <c r="M21" i="2"/>
  <c r="M20" i="2"/>
  <c r="M19" i="2"/>
  <c r="M18" i="2"/>
  <c r="M17" i="2"/>
  <c r="M16" i="2"/>
  <c r="M15" i="2"/>
  <c r="M14" i="2"/>
  <c r="M13" i="2"/>
  <c r="M12" i="2"/>
  <c r="M11" i="2"/>
  <c r="M10" i="2"/>
  <c r="M9" i="2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</calcChain>
</file>

<file path=xl/sharedStrings.xml><?xml version="1.0" encoding="utf-8"?>
<sst xmlns="http://schemas.openxmlformats.org/spreadsheetml/2006/main" count="321" uniqueCount="63">
  <si>
    <t>Agrícola</t>
  </si>
  <si>
    <t>Construcción</t>
  </si>
  <si>
    <t>Manufactura</t>
  </si>
  <si>
    <t xml:space="preserve">Minería </t>
  </si>
  <si>
    <t>Forestal (Madera Rolliza)</t>
  </si>
  <si>
    <t>Amazonas</t>
  </si>
  <si>
    <t>Ancash</t>
  </si>
  <si>
    <t>Apurimac</t>
  </si>
  <si>
    <t>Arequipa</t>
  </si>
  <si>
    <t>Ayacucho</t>
  </si>
  <si>
    <t>Cajamarca</t>
  </si>
  <si>
    <t>Cusco</t>
  </si>
  <si>
    <t>Huancavelica</t>
  </si>
  <si>
    <t>Huanuco</t>
  </si>
  <si>
    <t>Ica</t>
  </si>
  <si>
    <t>Junin</t>
  </si>
  <si>
    <t>La Libertad</t>
  </si>
  <si>
    <t>Lambayeque</t>
  </si>
  <si>
    <t>Lima Metropolitana y Callao</t>
  </si>
  <si>
    <t>Lima Provincias</t>
  </si>
  <si>
    <t>Loreto</t>
  </si>
  <si>
    <t>Madre de Dios</t>
  </si>
  <si>
    <t>Moquegua</t>
  </si>
  <si>
    <t>Pasco</t>
  </si>
  <si>
    <t>Piura</t>
  </si>
  <si>
    <t>Puno</t>
  </si>
  <si>
    <t>San Martin</t>
  </si>
  <si>
    <t>Tacna</t>
  </si>
  <si>
    <t>Tumbes</t>
  </si>
  <si>
    <t>Ucayali</t>
  </si>
  <si>
    <t>Cuadro Nº 2</t>
  </si>
  <si>
    <t>Agricultura, ganadería, caza y silvicultura: Valor Agregado Bruto</t>
  </si>
  <si>
    <t>por Años, según Departamentos</t>
  </si>
  <si>
    <t>Valores a Precios Constantes del 2007</t>
  </si>
  <si>
    <t>(Estructura porcentual)</t>
  </si>
  <si>
    <t>Departamentos</t>
  </si>
  <si>
    <t>Nombre HEMAQ+</t>
  </si>
  <si>
    <t>2020P/</t>
  </si>
  <si>
    <t>2021P/</t>
  </si>
  <si>
    <t>2022E/</t>
  </si>
  <si>
    <t>2023E/</t>
  </si>
  <si>
    <t>Promedio</t>
  </si>
  <si>
    <t>Áncash</t>
  </si>
  <si>
    <t>Apurímac</t>
  </si>
  <si>
    <t>Huánuco</t>
  </si>
  <si>
    <t>Junín</t>
  </si>
  <si>
    <t>San Martín</t>
  </si>
  <si>
    <t>Valor Agregado Bruto</t>
  </si>
  <si>
    <r>
      <rPr>
        <b/>
        <sz val="7"/>
        <rFont val="Aptos Narrow"/>
        <family val="2"/>
        <scheme val="minor"/>
      </rPr>
      <t xml:space="preserve">Nota: </t>
    </r>
    <r>
      <rPr>
        <sz val="7"/>
        <rFont val="Aptos Narrow"/>
        <family val="2"/>
        <scheme val="minor"/>
      </rPr>
      <t>Las diferencias a nivel de décimas que pudieran presentarse en la Estructura Porcentual se deben al redondeo de cifras.</t>
    </r>
  </si>
  <si>
    <t>Fuente: Instituto Nacional de Estadística e Informática</t>
  </si>
  <si>
    <t>Con información disponible al 15 de marzo del 2024</t>
  </si>
  <si>
    <t>Construcción: Valor Agregado Bruto</t>
  </si>
  <si>
    <t>Manufactura: Valor Agregado Bruto</t>
  </si>
  <si>
    <t>Extracción de petróleo, gas, minerales y servicios conexos: Valor Agregado Bruto</t>
  </si>
  <si>
    <t>Tabla 30. Producción de madera rolliza en el año 2022</t>
  </si>
  <si>
    <t>Departamento</t>
  </si>
  <si>
    <t>Volumen (m³)*</t>
  </si>
  <si>
    <t>Madera rolliza (m³)*</t>
  </si>
  <si>
    <t>porcentaje</t>
  </si>
  <si>
    <t xml:space="preserve">Amazonas </t>
  </si>
  <si>
    <t>Total</t>
  </si>
  <si>
    <t>Fuente: Autoridades Regionales Forestales y de Fauna Silvestre (ARFFS)</t>
  </si>
  <si>
    <t>*Información preliminar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</si>
</sst>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0.0"/>
    <numFmt numFmtId="165" formatCode="0.00000"/>
    <numFmt numFmtId="166" formatCode="0.000"/>
    <numFmt numFmtId="167" formatCode="0.000000"/>
    <numFmt numFmtId="168" formatCode="#,##0.0000000"/>
    <numFmt numFmtId="169" formatCode="0.000%"/>
    <numFmt numFmtId="170" formatCode="0.00000%"/>
  </numFmts>
  <fonts count="23">
    <font>
      <sz val="9"/>
      <name val="Arial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name val="Arial"/>
      <family val="2"/>
    </font>
    <font>
      <b/>
      <sz val="14"/>
      <color theme="1"/>
      <name val="Aptos Narrow"/>
      <family val="2"/>
      <scheme val="minor"/>
    </font>
    <font>
      <sz val="10"/>
      <name val="Aptos Narrow"/>
      <family val="2"/>
      <scheme val="minor"/>
    </font>
    <font>
      <sz val="10"/>
      <color theme="1"/>
      <name val="Aptos Narrow"/>
      <family val="2"/>
      <scheme val="minor"/>
    </font>
    <font>
      <b/>
      <sz val="10"/>
      <name val="Aptos Narrow"/>
      <family val="2"/>
      <scheme val="minor"/>
    </font>
    <font>
      <sz val="8"/>
      <name val="Aptos Narrow"/>
      <family val="2"/>
      <scheme val="minor"/>
    </font>
    <font>
      <b/>
      <sz val="9"/>
      <name val="Aptos Narrow"/>
      <family val="2"/>
      <scheme val="minor"/>
    </font>
    <font>
      <sz val="9"/>
      <name val="Aptos Narrow"/>
      <family val="2"/>
      <scheme val="minor"/>
    </font>
    <font>
      <sz val="10"/>
      <name val="Courier"/>
      <family val="3"/>
    </font>
    <font>
      <b/>
      <sz val="8"/>
      <name val="Aptos Narrow"/>
      <family val="2"/>
      <scheme val="minor"/>
    </font>
    <font>
      <sz val="7"/>
      <name val="Aptos Narrow"/>
      <family val="2"/>
      <scheme val="minor"/>
    </font>
    <font>
      <b/>
      <sz val="7"/>
      <name val="Aptos Narrow"/>
      <family val="2"/>
      <scheme val="minor"/>
    </font>
    <font>
      <sz val="9"/>
      <name val="Arial"/>
      <family val="2"/>
    </font>
    <font>
      <sz val="9"/>
      <color theme="0"/>
      <name val="Arial"/>
      <family val="2"/>
    </font>
    <font>
      <b/>
      <sz val="9"/>
      <name val="Arial"/>
      <family val="2"/>
    </font>
    <font>
      <b/>
      <sz val="9"/>
      <color theme="0"/>
      <name val="Arial"/>
      <family val="2"/>
    </font>
    <font>
      <b/>
      <sz val="10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sz val="10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C9E7FF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9999"/>
        <bgColor indexed="64"/>
      </patternFill>
    </fill>
    <fill>
      <patternFill patternType="solid">
        <fgColor rgb="FFE1E5EB"/>
        <bgColor indexed="64"/>
      </patternFill>
    </fill>
    <fill>
      <patternFill patternType="solid">
        <fgColor rgb="FF0070C0"/>
        <bgColor indexed="64"/>
      </patternFill>
    </fill>
  </fills>
  <borders count="11">
    <border>
      <left/>
      <right/>
      <top/>
      <bottom/>
      <diagonal/>
    </border>
    <border>
      <left/>
      <right style="thick">
        <color rgb="FF0070C0"/>
      </right>
      <top style="thin">
        <color rgb="FF0070C0"/>
      </top>
      <bottom/>
      <diagonal/>
    </border>
    <border>
      <left/>
      <right/>
      <top style="thin">
        <color rgb="FF0070C0"/>
      </top>
      <bottom/>
      <diagonal/>
    </border>
    <border>
      <left/>
      <right/>
      <top style="thin">
        <color rgb="FF0070C0"/>
      </top>
      <bottom style="thin">
        <color rgb="FF0070C0"/>
      </bottom>
      <diagonal/>
    </border>
    <border>
      <left/>
      <right style="thick">
        <color rgb="FF0070C0"/>
      </right>
      <top/>
      <bottom/>
      <diagonal/>
    </border>
    <border>
      <left/>
      <right style="thick">
        <color rgb="FF0070C0"/>
      </right>
      <top/>
      <bottom style="thin">
        <color rgb="FF0070C0"/>
      </bottom>
      <diagonal/>
    </border>
    <border>
      <left/>
      <right/>
      <top/>
      <bottom style="thin">
        <color rgb="FF0070C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3" tint="0.59999389629810485"/>
      </left>
      <right style="thin">
        <color theme="3" tint="0.59999389629810485"/>
      </right>
      <top style="thin">
        <color theme="3" tint="0.59999389629810485"/>
      </top>
      <bottom style="thin">
        <color theme="3" tint="0.59999389629810485"/>
      </bottom>
      <diagonal/>
    </border>
    <border>
      <left style="thin">
        <color theme="3" tint="0.59999389629810485"/>
      </left>
      <right style="thin">
        <color theme="3" tint="0.59999389629810485"/>
      </right>
      <top style="thin">
        <color theme="3" tint="0.59999389629810485"/>
      </top>
      <bottom style="double">
        <color theme="3" tint="0.59999389629810485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9">
    <xf numFmtId="0" fontId="0" fillId="0" borderId="0"/>
    <xf numFmtId="9" fontId="2" fillId="0" borderId="0" applyFont="0" applyFill="0" applyBorder="0" applyAlignment="0" applyProtection="0"/>
    <xf numFmtId="0" fontId="3" fillId="0" borderId="0"/>
    <xf numFmtId="0" fontId="3" fillId="0" borderId="0"/>
    <xf numFmtId="39" fontId="11" fillId="0" borderId="0"/>
    <xf numFmtId="0" fontId="3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68">
    <xf numFmtId="0" fontId="0" fillId="0" borderId="0" xfId="0"/>
    <xf numFmtId="0" fontId="4" fillId="0" borderId="0" xfId="2" applyFont="1" applyAlignment="1" applyProtection="1">
      <alignment vertical="center"/>
      <protection locked="0"/>
    </xf>
    <xf numFmtId="0" fontId="5" fillId="0" borderId="0" xfId="3" applyFont="1" applyAlignment="1">
      <alignment vertical="center"/>
    </xf>
    <xf numFmtId="0" fontId="4" fillId="0" borderId="0" xfId="3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/>
    <xf numFmtId="0" fontId="6" fillId="0" borderId="0" xfId="2" applyFont="1" applyAlignment="1" applyProtection="1">
      <alignment vertical="top"/>
      <protection locked="0"/>
    </xf>
    <xf numFmtId="0" fontId="7" fillId="0" borderId="0" xfId="3" applyFont="1" applyAlignment="1">
      <alignment vertical="center"/>
    </xf>
    <xf numFmtId="0" fontId="8" fillId="0" borderId="0" xfId="3" applyFont="1" applyAlignment="1">
      <alignment vertical="center"/>
    </xf>
    <xf numFmtId="0" fontId="7" fillId="2" borderId="1" xfId="0" applyFont="1" applyFill="1" applyBorder="1" applyAlignment="1">
      <alignment vertical="center"/>
    </xf>
    <xf numFmtId="0" fontId="7" fillId="3" borderId="2" xfId="0" applyFont="1" applyFill="1" applyBorder="1" applyAlignment="1">
      <alignment vertical="center"/>
    </xf>
    <xf numFmtId="0" fontId="7" fillId="2" borderId="3" xfId="0" applyFont="1" applyFill="1" applyBorder="1" applyAlignment="1">
      <alignment horizontal="right" vertical="center"/>
    </xf>
    <xf numFmtId="0" fontId="8" fillId="0" borderId="0" xfId="0" applyFont="1" applyAlignment="1">
      <alignment vertical="center"/>
    </xf>
    <xf numFmtId="0" fontId="9" fillId="0" borderId="4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10" fillId="0" borderId="4" xfId="0" applyFont="1" applyBorder="1" applyAlignment="1">
      <alignment vertical="center"/>
    </xf>
    <xf numFmtId="0" fontId="10" fillId="0" borderId="0" xfId="0" applyFont="1" applyAlignment="1">
      <alignment vertical="center"/>
    </xf>
    <xf numFmtId="164" fontId="10" fillId="0" borderId="0" xfId="0" applyNumberFormat="1" applyFont="1" applyAlignment="1">
      <alignment vertical="center"/>
    </xf>
    <xf numFmtId="165" fontId="10" fillId="0" borderId="0" xfId="3" applyNumberFormat="1" applyFont="1" applyAlignment="1">
      <alignment vertical="center"/>
    </xf>
    <xf numFmtId="0" fontId="10" fillId="0" borderId="0" xfId="3" applyFont="1" applyAlignment="1">
      <alignment vertical="center"/>
    </xf>
    <xf numFmtId="0" fontId="10" fillId="0" borderId="4" xfId="2" applyFont="1" applyBorder="1" applyAlignment="1">
      <alignment vertical="center"/>
    </xf>
    <xf numFmtId="0" fontId="10" fillId="0" borderId="0" xfId="2" applyFont="1" applyAlignment="1">
      <alignment vertical="center"/>
    </xf>
    <xf numFmtId="166" fontId="10" fillId="0" borderId="0" xfId="3" applyNumberFormat="1" applyFont="1" applyAlignment="1">
      <alignment vertical="center"/>
    </xf>
    <xf numFmtId="0" fontId="9" fillId="2" borderId="4" xfId="2" applyFont="1" applyFill="1" applyBorder="1" applyAlignment="1">
      <alignment vertical="center"/>
    </xf>
    <xf numFmtId="0" fontId="9" fillId="2" borderId="0" xfId="2" applyFont="1" applyFill="1" applyAlignment="1">
      <alignment vertical="center"/>
    </xf>
    <xf numFmtId="164" fontId="9" fillId="2" borderId="0" xfId="0" applyNumberFormat="1" applyFont="1" applyFill="1" applyAlignment="1">
      <alignment vertical="center"/>
    </xf>
    <xf numFmtId="0" fontId="9" fillId="0" borderId="0" xfId="3" applyFont="1" applyAlignment="1">
      <alignment vertical="center"/>
    </xf>
    <xf numFmtId="39" fontId="12" fillId="0" borderId="5" xfId="4" applyFont="1" applyBorder="1" applyAlignment="1">
      <alignment horizontal="left" vertical="center"/>
    </xf>
    <xf numFmtId="39" fontId="12" fillId="0" borderId="6" xfId="4" applyFont="1" applyBorder="1" applyAlignment="1">
      <alignment horizontal="left" vertical="center"/>
    </xf>
    <xf numFmtId="3" fontId="8" fillId="0" borderId="6" xfId="3" applyNumberFormat="1" applyFont="1" applyBorder="1" applyAlignment="1">
      <alignment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167" fontId="10" fillId="0" borderId="0" xfId="3" applyNumberFormat="1" applyFont="1" applyAlignment="1">
      <alignment vertical="center"/>
    </xf>
    <xf numFmtId="0" fontId="15" fillId="0" borderId="0" xfId="5" applyFont="1" applyAlignment="1">
      <alignment vertical="center"/>
    </xf>
    <xf numFmtId="0" fontId="15" fillId="0" borderId="0" xfId="5" applyFont="1"/>
    <xf numFmtId="0" fontId="16" fillId="0" borderId="0" xfId="5" applyFont="1"/>
    <xf numFmtId="0" fontId="17" fillId="0" borderId="0" xfId="5" applyFont="1"/>
    <xf numFmtId="0" fontId="18" fillId="0" borderId="0" xfId="5" applyFont="1"/>
    <xf numFmtId="0" fontId="19" fillId="0" borderId="0" xfId="5" applyFont="1"/>
    <xf numFmtId="0" fontId="18" fillId="4" borderId="7" xfId="5" applyFont="1" applyFill="1" applyBorder="1" applyAlignment="1">
      <alignment horizontal="center" vertical="center" wrapText="1"/>
    </xf>
    <xf numFmtId="4" fontId="18" fillId="4" borderId="7" xfId="5" applyNumberFormat="1" applyFont="1" applyFill="1" applyBorder="1" applyAlignment="1">
      <alignment horizontal="center"/>
    </xf>
    <xf numFmtId="0" fontId="15" fillId="0" borderId="8" xfId="5" applyFont="1" applyBorder="1" applyAlignment="1">
      <alignment horizontal="left" vertical="center" wrapText="1"/>
    </xf>
    <xf numFmtId="43" fontId="15" fillId="0" borderId="8" xfId="6" applyFont="1" applyBorder="1" applyAlignment="1">
      <alignment horizontal="right"/>
    </xf>
    <xf numFmtId="43" fontId="15" fillId="0" borderId="0" xfId="5" applyNumberFormat="1" applyFont="1"/>
    <xf numFmtId="4" fontId="15" fillId="0" borderId="0" xfId="5" applyNumberFormat="1" applyFont="1"/>
    <xf numFmtId="10" fontId="15" fillId="0" borderId="0" xfId="7" applyNumberFormat="1" applyFont="1"/>
    <xf numFmtId="0" fontId="15" fillId="0" borderId="8" xfId="5" applyFont="1" applyBorder="1"/>
    <xf numFmtId="168" fontId="15" fillId="0" borderId="0" xfId="5" applyNumberFormat="1" applyFont="1"/>
    <xf numFmtId="4" fontId="15" fillId="0" borderId="0" xfId="5" applyNumberFormat="1" applyFont="1" applyAlignment="1">
      <alignment vertical="center"/>
    </xf>
    <xf numFmtId="0" fontId="15" fillId="0" borderId="9" xfId="5" applyFont="1" applyBorder="1"/>
    <xf numFmtId="43" fontId="15" fillId="0" borderId="9" xfId="6" applyFont="1" applyBorder="1" applyAlignment="1">
      <alignment horizontal="right"/>
    </xf>
    <xf numFmtId="0" fontId="17" fillId="5" borderId="10" xfId="8" applyFont="1" applyFill="1" applyBorder="1"/>
    <xf numFmtId="43" fontId="17" fillId="5" borderId="10" xfId="6" applyFont="1" applyFill="1" applyBorder="1" applyAlignment="1">
      <alignment vertical="center"/>
    </xf>
    <xf numFmtId="10" fontId="15" fillId="0" borderId="0" xfId="5" applyNumberFormat="1" applyFont="1" applyAlignment="1">
      <alignment vertical="center"/>
    </xf>
    <xf numFmtId="0" fontId="20" fillId="0" borderId="0" xfId="8" applyFont="1" applyAlignment="1">
      <alignment horizontal="left"/>
    </xf>
    <xf numFmtId="0" fontId="15" fillId="0" borderId="0" xfId="5" applyFont="1" applyAlignment="1">
      <alignment horizontal="left"/>
    </xf>
    <xf numFmtId="0" fontId="20" fillId="0" borderId="0" xfId="8" applyFont="1"/>
    <xf numFmtId="0" fontId="17" fillId="0" borderId="0" xfId="5" applyFont="1" applyAlignment="1">
      <alignment vertical="justify"/>
    </xf>
    <xf numFmtId="0" fontId="17" fillId="0" borderId="0" xfId="5" applyFont="1" applyAlignment="1">
      <alignment horizontal="center"/>
    </xf>
    <xf numFmtId="4" fontId="15" fillId="0" borderId="0" xfId="5" applyNumberFormat="1" applyFont="1" applyAlignment="1">
      <alignment horizontal="left"/>
    </xf>
    <xf numFmtId="0" fontId="21" fillId="0" borderId="0" xfId="5" applyFont="1"/>
    <xf numFmtId="0" fontId="22" fillId="0" borderId="0" xfId="5" applyFont="1"/>
    <xf numFmtId="0" fontId="3" fillId="0" borderId="0" xfId="5"/>
    <xf numFmtId="169" fontId="0" fillId="0" borderId="0" xfId="1" applyNumberFormat="1" applyFont="1"/>
    <xf numFmtId="0" fontId="16" fillId="6" borderId="0" xfId="0" applyFont="1" applyFill="1" applyAlignment="1">
      <alignment horizontal="center" vertical="center" wrapText="1"/>
    </xf>
    <xf numFmtId="0" fontId="17" fillId="0" borderId="0" xfId="0" applyFont="1"/>
    <xf numFmtId="170" fontId="0" fillId="0" borderId="0" xfId="1" applyNumberFormat="1" applyFont="1"/>
  </cellXfs>
  <cellStyles count="9">
    <cellStyle name="Millares 2" xfId="6" xr:uid="{038C317E-B7CE-498E-A7E6-9A7726DB5EEC}"/>
    <cellStyle name="Normal" xfId="0" builtinId="0"/>
    <cellStyle name="Normal 2" xfId="8" xr:uid="{29E1B21B-D9F6-4524-861C-8B0611A87468}"/>
    <cellStyle name="Normal 8" xfId="5" xr:uid="{235456FD-8723-4FB6-ADF1-B6F73F2F750E}"/>
    <cellStyle name="Normal_actividad AGRICUL" xfId="2" xr:uid="{96194692-EBB0-4ED8-A738-4708BC92B39E}"/>
    <cellStyle name="Normal_Cuadros 9-13" xfId="4" xr:uid="{CCEDDCAA-148B-411A-AF2B-C4046BB57A7F}"/>
    <cellStyle name="Normal_VBP-CI-VA_Departamental" xfId="3" xr:uid="{3B1BF0B5-16DB-429F-A02C-27EB12EAFECD}"/>
    <cellStyle name="Porcentaje" xfId="1" builtinId="5"/>
    <cellStyle name="Porcentaje 2" xfId="7" xr:uid="{9F9627B1-4B53-4D06-998C-A300CDC5879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7.xml"/><Relationship Id="rId18" Type="http://schemas.openxmlformats.org/officeDocument/2006/relationships/externalLink" Target="externalLinks/externalLink12.xml"/><Relationship Id="rId26" Type="http://schemas.openxmlformats.org/officeDocument/2006/relationships/externalLink" Target="externalLinks/externalLink20.xml"/><Relationship Id="rId39" Type="http://schemas.openxmlformats.org/officeDocument/2006/relationships/externalLink" Target="externalLinks/externalLink33.xml"/><Relationship Id="rId21" Type="http://schemas.openxmlformats.org/officeDocument/2006/relationships/externalLink" Target="externalLinks/externalLink15.xml"/><Relationship Id="rId34" Type="http://schemas.openxmlformats.org/officeDocument/2006/relationships/externalLink" Target="externalLinks/externalLink28.xml"/><Relationship Id="rId42" Type="http://schemas.openxmlformats.org/officeDocument/2006/relationships/externalLink" Target="externalLinks/externalLink36.xml"/><Relationship Id="rId47" Type="http://schemas.openxmlformats.org/officeDocument/2006/relationships/externalLink" Target="externalLinks/externalLink41.xml"/><Relationship Id="rId50" Type="http://schemas.openxmlformats.org/officeDocument/2006/relationships/externalLink" Target="externalLinks/externalLink44.xml"/><Relationship Id="rId55" Type="http://schemas.openxmlformats.org/officeDocument/2006/relationships/sharedStrings" Target="sharedStrings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0.xml"/><Relationship Id="rId29" Type="http://schemas.openxmlformats.org/officeDocument/2006/relationships/externalLink" Target="externalLinks/externalLink23.xml"/><Relationship Id="rId11" Type="http://schemas.openxmlformats.org/officeDocument/2006/relationships/externalLink" Target="externalLinks/externalLink5.xml"/><Relationship Id="rId24" Type="http://schemas.openxmlformats.org/officeDocument/2006/relationships/externalLink" Target="externalLinks/externalLink18.xml"/><Relationship Id="rId32" Type="http://schemas.openxmlformats.org/officeDocument/2006/relationships/externalLink" Target="externalLinks/externalLink26.xml"/><Relationship Id="rId37" Type="http://schemas.openxmlformats.org/officeDocument/2006/relationships/externalLink" Target="externalLinks/externalLink31.xml"/><Relationship Id="rId40" Type="http://schemas.openxmlformats.org/officeDocument/2006/relationships/externalLink" Target="externalLinks/externalLink34.xml"/><Relationship Id="rId45" Type="http://schemas.openxmlformats.org/officeDocument/2006/relationships/externalLink" Target="externalLinks/externalLink39.xml"/><Relationship Id="rId53" Type="http://schemas.openxmlformats.org/officeDocument/2006/relationships/theme" Target="theme/theme1.xml"/><Relationship Id="rId58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9" Type="http://schemas.openxmlformats.org/officeDocument/2006/relationships/externalLink" Target="externalLinks/externalLink1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externalLink" Target="externalLinks/externalLink8.xml"/><Relationship Id="rId22" Type="http://schemas.openxmlformats.org/officeDocument/2006/relationships/externalLink" Target="externalLinks/externalLink16.xml"/><Relationship Id="rId27" Type="http://schemas.openxmlformats.org/officeDocument/2006/relationships/externalLink" Target="externalLinks/externalLink21.xml"/><Relationship Id="rId30" Type="http://schemas.openxmlformats.org/officeDocument/2006/relationships/externalLink" Target="externalLinks/externalLink24.xml"/><Relationship Id="rId35" Type="http://schemas.openxmlformats.org/officeDocument/2006/relationships/externalLink" Target="externalLinks/externalLink29.xml"/><Relationship Id="rId43" Type="http://schemas.openxmlformats.org/officeDocument/2006/relationships/externalLink" Target="externalLinks/externalLink37.xml"/><Relationship Id="rId48" Type="http://schemas.openxmlformats.org/officeDocument/2006/relationships/externalLink" Target="externalLinks/externalLink42.xml"/><Relationship Id="rId56" Type="http://schemas.openxmlformats.org/officeDocument/2006/relationships/calcChain" Target="calcChain.xml"/><Relationship Id="rId8" Type="http://schemas.openxmlformats.org/officeDocument/2006/relationships/externalLink" Target="externalLinks/externalLink2.xml"/><Relationship Id="rId51" Type="http://schemas.openxmlformats.org/officeDocument/2006/relationships/externalLink" Target="externalLinks/externalLink45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6.xml"/><Relationship Id="rId17" Type="http://schemas.openxmlformats.org/officeDocument/2006/relationships/externalLink" Target="externalLinks/externalLink11.xml"/><Relationship Id="rId25" Type="http://schemas.openxmlformats.org/officeDocument/2006/relationships/externalLink" Target="externalLinks/externalLink19.xml"/><Relationship Id="rId33" Type="http://schemas.openxmlformats.org/officeDocument/2006/relationships/externalLink" Target="externalLinks/externalLink27.xml"/><Relationship Id="rId38" Type="http://schemas.openxmlformats.org/officeDocument/2006/relationships/externalLink" Target="externalLinks/externalLink32.xml"/><Relationship Id="rId46" Type="http://schemas.openxmlformats.org/officeDocument/2006/relationships/externalLink" Target="externalLinks/externalLink40.xml"/><Relationship Id="rId59" Type="http://schemas.openxmlformats.org/officeDocument/2006/relationships/customXml" Target="../customXml/item3.xml"/><Relationship Id="rId20" Type="http://schemas.openxmlformats.org/officeDocument/2006/relationships/externalLink" Target="externalLinks/externalLink14.xml"/><Relationship Id="rId41" Type="http://schemas.openxmlformats.org/officeDocument/2006/relationships/externalLink" Target="externalLinks/externalLink35.xml"/><Relationship Id="rId54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externalLink" Target="externalLinks/externalLink9.xml"/><Relationship Id="rId23" Type="http://schemas.openxmlformats.org/officeDocument/2006/relationships/externalLink" Target="externalLinks/externalLink17.xml"/><Relationship Id="rId28" Type="http://schemas.openxmlformats.org/officeDocument/2006/relationships/externalLink" Target="externalLinks/externalLink22.xml"/><Relationship Id="rId36" Type="http://schemas.openxmlformats.org/officeDocument/2006/relationships/externalLink" Target="externalLinks/externalLink30.xml"/><Relationship Id="rId49" Type="http://schemas.openxmlformats.org/officeDocument/2006/relationships/externalLink" Target="externalLinks/externalLink43.xml"/><Relationship Id="rId57" Type="http://schemas.openxmlformats.org/officeDocument/2006/relationships/customXml" Target="../customXml/item1.xml"/><Relationship Id="rId10" Type="http://schemas.openxmlformats.org/officeDocument/2006/relationships/externalLink" Target="externalLinks/externalLink4.xml"/><Relationship Id="rId31" Type="http://schemas.openxmlformats.org/officeDocument/2006/relationships/externalLink" Target="externalLinks/externalLink25.xml"/><Relationship Id="rId44" Type="http://schemas.openxmlformats.org/officeDocument/2006/relationships/externalLink" Target="externalLinks/externalLink38.xml"/><Relationship Id="rId52" Type="http://schemas.openxmlformats.org/officeDocument/2006/relationships/externalLink" Target="externalLinks/externalLink46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1"/>
          <c:order val="0"/>
          <c:spPr>
            <a:solidFill>
              <a:srgbClr val="80206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0532-4790-908E-DFEB4AD1872E}"/>
            </c:ext>
          </c:extLst>
        </c:ser>
        <c:ser>
          <c:idx val="0"/>
          <c:order val="1"/>
          <c:spPr>
            <a:solidFill>
              <a:srgbClr val="8080FF"/>
            </a:solidFill>
            <a:ln w="25400">
              <a:noFill/>
            </a:ln>
          </c:spPr>
          <c:invertIfNegative val="0"/>
          <c:dLbls>
            <c:numFmt formatCode="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0532-4790-908E-DFEB4AD1872E}"/>
            </c:ext>
          </c:extLst>
        </c:ser>
        <c:ser>
          <c:idx val="2"/>
          <c:order val="2"/>
          <c:spPr>
            <a:solidFill>
              <a:srgbClr val="00FF00"/>
            </a:solidFill>
            <a:ln w="25400">
              <a:noFill/>
            </a:ln>
          </c:spPr>
          <c:invertIfNegative val="0"/>
          <c:dPt>
            <c:idx val="0"/>
            <c:invertIfNegative val="1"/>
            <c:bubble3D val="0"/>
            <c:extLst>
              <c:ext xmlns:c16="http://schemas.microsoft.com/office/drawing/2014/chart" uri="{C3380CC4-5D6E-409C-BE32-E72D297353CC}">
                <c16:uniqueId val="{00000002-0532-4790-908E-DFEB4AD1872E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0532-4790-908E-DFEB4AD1872E}"/>
            </c:ext>
          </c:extLst>
        </c:ser>
        <c:ser>
          <c:idx val="3"/>
          <c:order val="3"/>
          <c:spPr>
            <a:solidFill>
              <a:srgbClr val="A0E0E0"/>
            </a:solidFill>
            <a:ln w="25400">
              <a:noFill/>
            </a:ln>
          </c:spPr>
          <c:invertIfNegative val="0"/>
          <c:dLbls>
            <c:numFmt formatCode="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0532-4790-908E-DFEB4AD1872E}"/>
            </c:ext>
          </c:extLst>
        </c:ser>
        <c:ser>
          <c:idx val="4"/>
          <c:order val="4"/>
          <c:spPr>
            <a:solidFill>
              <a:srgbClr val="600080"/>
            </a:solidFill>
            <a:ln w="25400">
              <a:noFill/>
            </a:ln>
          </c:spPr>
          <c:invertIfNegative val="0"/>
          <c:dLbls>
            <c:numFmt formatCode="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0532-4790-908E-DFEB4AD1872E}"/>
            </c:ext>
          </c:extLst>
        </c:ser>
        <c:ser>
          <c:idx val="5"/>
          <c:order val="5"/>
          <c:spPr>
            <a:solidFill>
              <a:srgbClr val="FF8080"/>
            </a:solidFill>
            <a:ln w="25400">
              <a:noFill/>
            </a:ln>
          </c:spPr>
          <c:invertIfNegative val="0"/>
          <c:dLbls>
            <c:dLbl>
              <c:idx val="0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532-4790-908E-DFEB4AD1872E}"/>
                </c:ext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7-0532-4790-908E-DFEB4AD187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-30"/>
        <c:axId val="244917936"/>
        <c:axId val="244918328"/>
      </c:barChart>
      <c:catAx>
        <c:axId val="24491793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449183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4918328"/>
        <c:scaling>
          <c:orientation val="minMax"/>
        </c:scaling>
        <c:delete val="0"/>
        <c:axPos val="b"/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4491793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3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4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466" r="0.75000000000000466" t="1" header="0" footer="0"/>
    <c:pageSetup paperSize="9" orientation="landscape" horizontalDpi="-4" verticalDpi="72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ln w="25400">
              <a:noFill/>
            </a:ln>
          </c:spPr>
          <c:explosion val="14"/>
          <c:dPt>
            <c:idx val="0"/>
            <c:bubble3D val="0"/>
            <c:spPr>
              <a:solidFill>
                <a:srgbClr val="8080FF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ABAE-4D4B-984F-01978425A7F1}"/>
              </c:ext>
            </c:extLst>
          </c:dPt>
          <c:dPt>
            <c:idx val="1"/>
            <c:bubble3D val="0"/>
            <c:spPr>
              <a:solidFill>
                <a:srgbClr val="80206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ABAE-4D4B-984F-01978425A7F1}"/>
              </c:ext>
            </c:extLst>
          </c:dPt>
          <c:dPt>
            <c:idx val="2"/>
            <c:bubble3D val="0"/>
            <c:spPr>
              <a:solidFill>
                <a:srgbClr val="FFFFC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ABAE-4D4B-984F-01978425A7F1}"/>
              </c:ext>
            </c:extLst>
          </c:dPt>
          <c:dPt>
            <c:idx val="3"/>
            <c:bubble3D val="0"/>
            <c:spPr>
              <a:solidFill>
                <a:srgbClr val="A0E0E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ABAE-4D4B-984F-01978425A7F1}"/>
              </c:ext>
            </c:extLst>
          </c:dPt>
          <c:dPt>
            <c:idx val="4"/>
            <c:bubble3D val="0"/>
            <c:spPr>
              <a:solidFill>
                <a:srgbClr val="60008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ABAE-4D4B-984F-01978425A7F1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ABAE-4D4B-984F-01978425A7F1}"/>
              </c:ext>
            </c:extLst>
          </c:dPt>
          <c:dPt>
            <c:idx val="6"/>
            <c:bubble3D val="0"/>
            <c:spPr>
              <a:solidFill>
                <a:srgbClr val="0080C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ABAE-4D4B-984F-01978425A7F1}"/>
              </c:ext>
            </c:extLst>
          </c:dPt>
          <c:dPt>
            <c:idx val="7"/>
            <c:bubble3D val="0"/>
            <c:spPr>
              <a:solidFill>
                <a:srgbClr val="C0C0FF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F-ABAE-4D4B-984F-01978425A7F1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1-ABAE-4D4B-984F-01978425A7F1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3-ABAE-4D4B-984F-01978425A7F1}"/>
              </c:ext>
            </c:extLst>
          </c:dPt>
          <c:dLbls>
            <c:dLbl>
              <c:idx val="0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BAE-4D4B-984F-01978425A7F1}"/>
                </c:ext>
              </c:extLst>
            </c:dLbl>
            <c:dLbl>
              <c:idx val="1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BAE-4D4B-984F-01978425A7F1}"/>
                </c:ext>
              </c:extLst>
            </c:dLbl>
            <c:dLbl>
              <c:idx val="2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BAE-4D4B-984F-01978425A7F1}"/>
                </c:ext>
              </c:extLst>
            </c:dLbl>
            <c:dLbl>
              <c:idx val="3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BAE-4D4B-984F-01978425A7F1}"/>
                </c:ext>
              </c:extLst>
            </c:dLbl>
            <c:dLbl>
              <c:idx val="4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BAE-4D4B-984F-01978425A7F1}"/>
                </c:ext>
              </c:extLst>
            </c:dLbl>
            <c:dLbl>
              <c:idx val="5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BAE-4D4B-984F-01978425A7F1}"/>
                </c:ext>
              </c:extLst>
            </c:dLbl>
            <c:dLbl>
              <c:idx val="6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ABAE-4D4B-984F-01978425A7F1}"/>
                </c:ext>
              </c:extLst>
            </c:dLbl>
            <c:dLbl>
              <c:idx val="7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ABAE-4D4B-984F-01978425A7F1}"/>
                </c:ext>
              </c:extLst>
            </c:dLbl>
            <c:dLbl>
              <c:idx val="8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ABAE-4D4B-984F-01978425A7F1}"/>
                </c:ext>
              </c:extLst>
            </c:dLbl>
            <c:dLbl>
              <c:idx val="9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ABAE-4D4B-984F-01978425A7F1}"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10"/>
              <c:pt idx="0">
                <c:v>Aguano masha</c:v>
              </c:pt>
              <c:pt idx="1">
                <c:v>Quinaquina</c:v>
              </c:pt>
              <c:pt idx="2">
                <c:v>Estoraque</c:v>
              </c:pt>
              <c:pt idx="3">
                <c:v>Pumaquiro</c:v>
              </c:pt>
              <c:pt idx="4">
                <c:v>Capirona</c:v>
              </c:pt>
              <c:pt idx="5">
                <c:v>Oreja de león</c:v>
              </c:pt>
              <c:pt idx="6">
                <c:v>Quinilla</c:v>
              </c:pt>
              <c:pt idx="7">
                <c:v>Guayacán</c:v>
              </c:pt>
              <c:pt idx="8">
                <c:v>Tahuarí</c:v>
              </c:pt>
              <c:pt idx="9">
                <c:v>Varias</c:v>
              </c:pt>
            </c:strLit>
          </c:cat>
          <c:val>
            <c:numLit>
              <c:formatCode>General</c:formatCode>
              <c:ptCount val="10"/>
              <c:pt idx="0">
                <c:v>3089.68</c:v>
              </c:pt>
              <c:pt idx="1">
                <c:v>987.21699999999805</c:v>
              </c:pt>
              <c:pt idx="2">
                <c:v>1639.9549999999799</c:v>
              </c:pt>
              <c:pt idx="3">
                <c:v>375.51</c:v>
              </c:pt>
              <c:pt idx="4">
                <c:v>168.34</c:v>
              </c:pt>
              <c:pt idx="5">
                <c:v>198.001</c:v>
              </c:pt>
              <c:pt idx="6">
                <c:v>319.49099999999601</c:v>
              </c:pt>
              <c:pt idx="7">
                <c:v>105.754</c:v>
              </c:pt>
              <c:pt idx="8">
                <c:v>101.66999999999901</c:v>
              </c:pt>
              <c:pt idx="9">
                <c:v>286.0607</c:v>
              </c:pt>
            </c:numLit>
          </c:val>
          <c:extLst>
            <c:ext xmlns:c16="http://schemas.microsoft.com/office/drawing/2014/chart" uri="{C3380CC4-5D6E-409C-BE32-E72D297353CC}">
              <c16:uniqueId val="{00000014-ABAE-4D4B-984F-01978425A7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4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466" r="0.75000000000000466" t="1" header="0" footer="0"/>
    <c:pageSetup paperSize="268" orientation="landscape" horizontalDpi="-3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1"/>
          <c:order val="0"/>
          <c:spPr>
            <a:solidFill>
              <a:srgbClr val="80206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161A-4ED3-A87D-8AACD8429143}"/>
            </c:ext>
          </c:extLst>
        </c:ser>
        <c:ser>
          <c:idx val="0"/>
          <c:order val="1"/>
          <c:spPr>
            <a:solidFill>
              <a:srgbClr val="8080FF"/>
            </a:solidFill>
            <a:ln w="25400">
              <a:noFill/>
            </a:ln>
          </c:spPr>
          <c:invertIfNegative val="0"/>
          <c:dLbls>
            <c:numFmt formatCode="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161A-4ED3-A87D-8AACD8429143}"/>
            </c:ext>
          </c:extLst>
        </c:ser>
        <c:ser>
          <c:idx val="2"/>
          <c:order val="2"/>
          <c:spPr>
            <a:solidFill>
              <a:srgbClr val="00FF00"/>
            </a:solidFill>
            <a:ln w="25400">
              <a:noFill/>
            </a:ln>
          </c:spPr>
          <c:invertIfNegative val="0"/>
          <c:dPt>
            <c:idx val="0"/>
            <c:invertIfNegative val="1"/>
            <c:bubble3D val="0"/>
            <c:extLst>
              <c:ext xmlns:c16="http://schemas.microsoft.com/office/drawing/2014/chart" uri="{C3380CC4-5D6E-409C-BE32-E72D297353CC}">
                <c16:uniqueId val="{00000002-161A-4ED3-A87D-8AACD8429143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161A-4ED3-A87D-8AACD8429143}"/>
            </c:ext>
          </c:extLst>
        </c:ser>
        <c:ser>
          <c:idx val="3"/>
          <c:order val="3"/>
          <c:spPr>
            <a:solidFill>
              <a:srgbClr val="A0E0E0"/>
            </a:solidFill>
            <a:ln w="25400">
              <a:noFill/>
            </a:ln>
          </c:spPr>
          <c:invertIfNegative val="0"/>
          <c:dLbls>
            <c:numFmt formatCode="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161A-4ED3-A87D-8AACD8429143}"/>
            </c:ext>
          </c:extLst>
        </c:ser>
        <c:ser>
          <c:idx val="4"/>
          <c:order val="4"/>
          <c:spPr>
            <a:solidFill>
              <a:srgbClr val="600080"/>
            </a:solidFill>
            <a:ln w="25400">
              <a:noFill/>
            </a:ln>
          </c:spPr>
          <c:invertIfNegative val="0"/>
          <c:dLbls>
            <c:numFmt formatCode="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161A-4ED3-A87D-8AACD8429143}"/>
            </c:ext>
          </c:extLst>
        </c:ser>
        <c:ser>
          <c:idx val="5"/>
          <c:order val="5"/>
          <c:spPr>
            <a:solidFill>
              <a:srgbClr val="FF8080"/>
            </a:solidFill>
            <a:ln w="25400">
              <a:noFill/>
            </a:ln>
          </c:spPr>
          <c:invertIfNegative val="0"/>
          <c:dLbls>
            <c:dLbl>
              <c:idx val="0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7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61A-4ED3-A87D-8AACD8429143}"/>
                </c:ext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7-161A-4ED3-A87D-8AACD84291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-30"/>
        <c:axId val="245311704"/>
        <c:axId val="245312096"/>
      </c:barChart>
      <c:catAx>
        <c:axId val="24531170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453120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5312096"/>
        <c:scaling>
          <c:orientation val="minMax"/>
        </c:scaling>
        <c:delete val="0"/>
        <c:axPos val="b"/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4531170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3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3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466" r="0.75000000000000466" t="1" header="0" footer="0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ln w="25400">
              <a:noFill/>
            </a:ln>
          </c:spPr>
          <c:explosion val="14"/>
          <c:dPt>
            <c:idx val="0"/>
            <c:bubble3D val="0"/>
            <c:spPr>
              <a:solidFill>
                <a:srgbClr val="8080FF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F8F5-4A03-B4AB-977FF039CE96}"/>
              </c:ext>
            </c:extLst>
          </c:dPt>
          <c:dPt>
            <c:idx val="1"/>
            <c:bubble3D val="0"/>
            <c:spPr>
              <a:solidFill>
                <a:srgbClr val="80206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F8F5-4A03-B4AB-977FF039CE96}"/>
              </c:ext>
            </c:extLst>
          </c:dPt>
          <c:dPt>
            <c:idx val="2"/>
            <c:bubble3D val="0"/>
            <c:spPr>
              <a:solidFill>
                <a:srgbClr val="FFFFC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F8F5-4A03-B4AB-977FF039CE96}"/>
              </c:ext>
            </c:extLst>
          </c:dPt>
          <c:dPt>
            <c:idx val="3"/>
            <c:bubble3D val="0"/>
            <c:spPr>
              <a:solidFill>
                <a:srgbClr val="A0E0E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F8F5-4A03-B4AB-977FF039CE96}"/>
              </c:ext>
            </c:extLst>
          </c:dPt>
          <c:dPt>
            <c:idx val="4"/>
            <c:bubble3D val="0"/>
            <c:spPr>
              <a:solidFill>
                <a:srgbClr val="60008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F8F5-4A03-B4AB-977FF039CE96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F8F5-4A03-B4AB-977FF039CE96}"/>
              </c:ext>
            </c:extLst>
          </c:dPt>
          <c:dPt>
            <c:idx val="6"/>
            <c:bubble3D val="0"/>
            <c:spPr>
              <a:solidFill>
                <a:srgbClr val="0080C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F8F5-4A03-B4AB-977FF039CE96}"/>
              </c:ext>
            </c:extLst>
          </c:dPt>
          <c:dPt>
            <c:idx val="7"/>
            <c:bubble3D val="0"/>
            <c:spPr>
              <a:solidFill>
                <a:srgbClr val="C0C0FF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F-F8F5-4A03-B4AB-977FF039CE96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1-F8F5-4A03-B4AB-977FF039CE96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3-F8F5-4A03-B4AB-977FF039CE96}"/>
              </c:ext>
            </c:extLst>
          </c:dPt>
          <c:dLbls>
            <c:dLbl>
              <c:idx val="0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8F5-4A03-B4AB-977FF039CE96}"/>
                </c:ext>
              </c:extLst>
            </c:dLbl>
            <c:dLbl>
              <c:idx val="1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8F5-4A03-B4AB-977FF039CE96}"/>
                </c:ext>
              </c:extLst>
            </c:dLbl>
            <c:dLbl>
              <c:idx val="2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8F5-4A03-B4AB-977FF039CE96}"/>
                </c:ext>
              </c:extLst>
            </c:dLbl>
            <c:dLbl>
              <c:idx val="3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8F5-4A03-B4AB-977FF039CE96}"/>
                </c:ext>
              </c:extLst>
            </c:dLbl>
            <c:dLbl>
              <c:idx val="4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8F5-4A03-B4AB-977FF039CE96}"/>
                </c:ext>
              </c:extLst>
            </c:dLbl>
            <c:dLbl>
              <c:idx val="5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8F5-4A03-B4AB-977FF039CE96}"/>
                </c:ext>
              </c:extLst>
            </c:dLbl>
            <c:dLbl>
              <c:idx val="6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8F5-4A03-B4AB-977FF039CE96}"/>
                </c:ext>
              </c:extLst>
            </c:dLbl>
            <c:dLbl>
              <c:idx val="7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F8F5-4A03-B4AB-977FF039CE96}"/>
                </c:ext>
              </c:extLst>
            </c:dLbl>
            <c:dLbl>
              <c:idx val="8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F8F5-4A03-B4AB-977FF039CE96}"/>
                </c:ext>
              </c:extLst>
            </c:dLbl>
            <c:dLbl>
              <c:idx val="9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F8F5-4A03-B4AB-977FF039CE96}"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10"/>
              <c:pt idx="0">
                <c:v>Aguano masha</c:v>
              </c:pt>
              <c:pt idx="1">
                <c:v>Quinaquina</c:v>
              </c:pt>
              <c:pt idx="2">
                <c:v>Estoraque</c:v>
              </c:pt>
              <c:pt idx="3">
                <c:v>Pumaquiro</c:v>
              </c:pt>
              <c:pt idx="4">
                <c:v>Capirona</c:v>
              </c:pt>
              <c:pt idx="5">
                <c:v>Oreja de león</c:v>
              </c:pt>
              <c:pt idx="6">
                <c:v>Quinilla</c:v>
              </c:pt>
              <c:pt idx="7">
                <c:v>Guayacán</c:v>
              </c:pt>
              <c:pt idx="8">
                <c:v>Tahuarí</c:v>
              </c:pt>
              <c:pt idx="9">
                <c:v>Varias</c:v>
              </c:pt>
            </c:strLit>
          </c:cat>
          <c:val>
            <c:numLit>
              <c:formatCode>General</c:formatCode>
              <c:ptCount val="10"/>
              <c:pt idx="0">
                <c:v>3089.68</c:v>
              </c:pt>
              <c:pt idx="1">
                <c:v>987.21699999999805</c:v>
              </c:pt>
              <c:pt idx="2">
                <c:v>1639.9549999999799</c:v>
              </c:pt>
              <c:pt idx="3">
                <c:v>375.51</c:v>
              </c:pt>
              <c:pt idx="4">
                <c:v>168.34</c:v>
              </c:pt>
              <c:pt idx="5">
                <c:v>198.001</c:v>
              </c:pt>
              <c:pt idx="6">
                <c:v>319.49099999999601</c:v>
              </c:pt>
              <c:pt idx="7">
                <c:v>105.754</c:v>
              </c:pt>
              <c:pt idx="8">
                <c:v>101.66999999999901</c:v>
              </c:pt>
              <c:pt idx="9">
                <c:v>286.0607</c:v>
              </c:pt>
            </c:numLit>
          </c:val>
          <c:extLst>
            <c:ext xmlns:c16="http://schemas.microsoft.com/office/drawing/2014/chart" uri="{C3380CC4-5D6E-409C-BE32-E72D297353CC}">
              <c16:uniqueId val="{00000014-F8F5-4A03-B4AB-977FF039CE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3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466" r="0.75000000000000466" t="1" header="0" footer="0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425983369288847"/>
          <c:y val="0.22028445267870927"/>
          <c:w val="0.50283800328391093"/>
          <c:h val="0.75839802377643972"/>
        </c:manualLayout>
      </c:layout>
      <c:doughnutChart>
        <c:varyColors val="1"/>
        <c:ser>
          <c:idx val="0"/>
          <c:order val="0"/>
          <c:tx>
            <c:strRef>
              <c:f>'Madera Rolliza'!$M$4</c:f>
              <c:strCache>
                <c:ptCount val="1"/>
                <c:pt idx="0">
                  <c:v>porcentaje</c:v>
                </c:pt>
              </c:strCache>
            </c:strRef>
          </c:tx>
          <c:dPt>
            <c:idx val="0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6591-4A2A-A13D-4E8BC9F93CD5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6591-4A2A-A13D-4E8BC9F93CD5}"/>
              </c:ext>
            </c:extLst>
          </c:dPt>
          <c:dPt>
            <c:idx val="2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6591-4A2A-A13D-4E8BC9F93CD5}"/>
              </c:ext>
            </c:extLst>
          </c:dPt>
          <c:dPt>
            <c:idx val="3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6591-4A2A-A13D-4E8BC9F93CD5}"/>
              </c:ext>
            </c:extLst>
          </c:dPt>
          <c:dPt>
            <c:idx val="4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6591-4A2A-A13D-4E8BC9F93CD5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6591-4A2A-A13D-4E8BC9F93CD5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2">
                      <a:lumMod val="80000"/>
                      <a:lumOff val="2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80000"/>
                      <a:lumOff val="2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80000"/>
                      <a:lumOff val="2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6591-4A2A-A13D-4E8BC9F93CD5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4">
                      <a:lumMod val="80000"/>
                      <a:lumOff val="2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80000"/>
                      <a:lumOff val="2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80000"/>
                      <a:lumOff val="2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6591-4A2A-A13D-4E8BC9F93CD5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6">
                      <a:lumMod val="80000"/>
                      <a:lumOff val="2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lumMod val="80000"/>
                      <a:lumOff val="2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80000"/>
                      <a:lumOff val="2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6591-4A2A-A13D-4E8BC9F93CD5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2">
                      <a:lumMod val="8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8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8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6591-4A2A-A13D-4E8BC9F93CD5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4">
                      <a:lumMod val="8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8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8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6591-4A2A-A13D-4E8BC9F93CD5}"/>
              </c:ext>
            </c:extLst>
          </c:dPt>
          <c:dLbls>
            <c:dLbl>
              <c:idx val="0"/>
              <c:layout>
                <c:manualLayout>
                  <c:x val="0.11695906432748546"/>
                  <c:y val="-2.267573696145124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591-4A2A-A13D-4E8BC9F93CD5}"/>
                </c:ext>
              </c:extLst>
            </c:dLbl>
            <c:dLbl>
              <c:idx val="1"/>
              <c:layout>
                <c:manualLayout>
                  <c:x val="-0.10082677959265982"/>
                  <c:y val="6.154842889536767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591-4A2A-A13D-4E8BC9F93CD5}"/>
                </c:ext>
              </c:extLst>
            </c:dLbl>
            <c:dLbl>
              <c:idx val="2"/>
              <c:layout>
                <c:manualLayout>
                  <c:x val="-0.11494252873563218"/>
                  <c:y val="-8.098477486232588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591-4A2A-A13D-4E8BC9F93CD5}"/>
                </c:ext>
              </c:extLst>
            </c:dLbl>
            <c:dLbl>
              <c:idx val="3"/>
              <c:layout>
                <c:manualLayout>
                  <c:x val="-7.8644888082274683E-2"/>
                  <c:y val="-0.145772594752186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591-4A2A-A13D-4E8BC9F93CD5}"/>
                </c:ext>
              </c:extLst>
            </c:dLbl>
            <c:dLbl>
              <c:idx val="4"/>
              <c:layout>
                <c:manualLayout>
                  <c:x val="-2.0165355918531962E-2"/>
                  <c:y val="-0.2170391966310333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591-4A2A-A13D-4E8BC9F93CD5}"/>
                </c:ext>
              </c:extLst>
            </c:dLbl>
            <c:dLbl>
              <c:idx val="5"/>
              <c:layout>
                <c:manualLayout>
                  <c:x val="6.2512603347449014E-2"/>
                  <c:y val="-0.1781665046971169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591-4A2A-A13D-4E8BC9F93CD5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6591-4A2A-A13D-4E8BC9F93CD5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6591-4A2A-A13D-4E8BC9F93CD5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6591-4A2A-A13D-4E8BC9F93CD5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6591-4A2A-A13D-4E8BC9F93CD5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6591-4A2A-A13D-4E8BC9F93CD5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2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'Madera Rolliza'!$K$5:$K$15</c:f>
              <c:strCache>
                <c:ptCount val="11"/>
                <c:pt idx="0">
                  <c:v>Ucayali</c:v>
                </c:pt>
                <c:pt idx="1">
                  <c:v>Madre de Dios</c:v>
                </c:pt>
                <c:pt idx="2">
                  <c:v>Loreto</c:v>
                </c:pt>
                <c:pt idx="3">
                  <c:v>Junin</c:v>
                </c:pt>
                <c:pt idx="4">
                  <c:v>Huanuco</c:v>
                </c:pt>
                <c:pt idx="5">
                  <c:v>Pasco</c:v>
                </c:pt>
                <c:pt idx="6">
                  <c:v>San Martin</c:v>
                </c:pt>
                <c:pt idx="7">
                  <c:v>Cajamarca</c:v>
                </c:pt>
                <c:pt idx="8">
                  <c:v>Lambayeque</c:v>
                </c:pt>
                <c:pt idx="9">
                  <c:v>Amazonas</c:v>
                </c:pt>
                <c:pt idx="10">
                  <c:v>Ayacucho</c:v>
                </c:pt>
              </c:strCache>
            </c:strRef>
          </c:cat>
          <c:val>
            <c:numRef>
              <c:f>'Madera Rolliza'!$M$5:$M$15</c:f>
              <c:numCache>
                <c:formatCode>0.00%</c:formatCode>
                <c:ptCount val="11"/>
                <c:pt idx="0">
                  <c:v>0.56451663217048476</c:v>
                </c:pt>
                <c:pt idx="1">
                  <c:v>0.21731328505337383</c:v>
                </c:pt>
                <c:pt idx="2">
                  <c:v>0.10598064837315044</c:v>
                </c:pt>
                <c:pt idx="3">
                  <c:v>5.7176054392976308E-2</c:v>
                </c:pt>
                <c:pt idx="4">
                  <c:v>3.3557102224368321E-2</c:v>
                </c:pt>
                <c:pt idx="5">
                  <c:v>1.123433513189555E-2</c:v>
                </c:pt>
                <c:pt idx="6">
                  <c:v>1.0038427947988798E-2</c:v>
                </c:pt>
                <c:pt idx="7">
                  <c:v>9.9307202791233001E-5</c:v>
                </c:pt>
                <c:pt idx="8">
                  <c:v>5.3299321291481849E-5</c:v>
                </c:pt>
                <c:pt idx="9">
                  <c:v>2.4535360714659776E-5</c:v>
                </c:pt>
                <c:pt idx="10">
                  <c:v>6.3728209648466937E-6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6591-4A2A-A13D-4E8BC9F93C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5873227884290229"/>
          <c:y val="8.8026271148803015E-2"/>
          <c:w val="0.17270417775437921"/>
          <c:h val="0.8819361937581319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5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17</xdr:row>
      <xdr:rowOff>0</xdr:rowOff>
    </xdr:from>
    <xdr:to>
      <xdr:col>3</xdr:col>
      <xdr:colOff>0</xdr:colOff>
      <xdr:row>17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25C531C-E2EE-418D-809B-7C99D69B0C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76200</xdr:colOff>
      <xdr:row>17</xdr:row>
      <xdr:rowOff>0</xdr:rowOff>
    </xdr:from>
    <xdr:to>
      <xdr:col>3</xdr:col>
      <xdr:colOff>0</xdr:colOff>
      <xdr:row>17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873E2744-51B7-468F-B3B8-28CDBEA751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42</xdr:row>
      <xdr:rowOff>0</xdr:rowOff>
    </xdr:from>
    <xdr:to>
      <xdr:col>3</xdr:col>
      <xdr:colOff>0</xdr:colOff>
      <xdr:row>42</xdr:row>
      <xdr:rowOff>0</xdr:rowOff>
    </xdr:to>
    <xdr:graphicFrame macro="">
      <xdr:nvGraphicFramePr>
        <xdr:cNvPr id="4" name="Chart 4">
          <a:extLst>
            <a:ext uri="{FF2B5EF4-FFF2-40B4-BE49-F238E27FC236}">
              <a16:creationId xmlns:a16="http://schemas.microsoft.com/office/drawing/2014/main" id="{60BF0836-8614-4CA3-ABB1-2A3C4693652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76200</xdr:colOff>
      <xdr:row>42</xdr:row>
      <xdr:rowOff>0</xdr:rowOff>
    </xdr:from>
    <xdr:to>
      <xdr:col>3</xdr:col>
      <xdr:colOff>0</xdr:colOff>
      <xdr:row>42</xdr:row>
      <xdr:rowOff>0</xdr:rowOff>
    </xdr:to>
    <xdr:graphicFrame macro="">
      <xdr:nvGraphicFramePr>
        <xdr:cNvPr id="5" name="Chart 5">
          <a:extLst>
            <a:ext uri="{FF2B5EF4-FFF2-40B4-BE49-F238E27FC236}">
              <a16:creationId xmlns:a16="http://schemas.microsoft.com/office/drawing/2014/main" id="{81D8287E-E5F0-4AA1-A4CA-53C52D130D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828675</xdr:colOff>
      <xdr:row>19</xdr:row>
      <xdr:rowOff>9525</xdr:rowOff>
    </xdr:from>
    <xdr:to>
      <xdr:col>5</xdr:col>
      <xdr:colOff>390525</xdr:colOff>
      <xdr:row>45</xdr:row>
      <xdr:rowOff>104775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37764EE-98AF-4E8A-8308-0A12119C166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WINNT\TEMP\notes0ED6CD\Graf%20cebolla%20(Rep%20May%2005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orres\datos\MINERIA\Mineria%201990-200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Willy\Boletin\Mensual\Cuadros\Bol_0898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obles\semanal\Mis%20documentos\Mensual\Bol_0799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samander\c\WINDOWS\TEMP\1996\BOL_0596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Memoria\CuadrosMemoria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Videos%20registros\Diccionario%20de%20datos%20RUCSSP%20Final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IR\2_RECIBIDA%20ATFFS-GORE_OTROS%202019\19_GORE%20MADRE%20DE%20DIOS\2022\1.-Enero-Agosto\A_REG%20FOR_TAM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WINNT\TEMP\notes0ED6CD\Paridad2005(17agos)Gr&#225;fico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matos\DANIEL-COMPARTIDOS\PERU%20FOREST%202003\ANUARIOS\PERU%20FORESTAL%202001\EXPORTACIONES%202001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lvarez\COMPENDIO2006\DOCUME~1\borjeda\CONFIG~1\Temp\INEMLA\INF-ECO-COY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lvarez\ANUARIO_ESTAD_AMB2010\MIRI\CENSOS\Preliminar_Censo%202007\Libro1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Mis%20documentos\WORK\BOLETMES\1998\Bol_1298%20Completo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WINNT\TEMP\notes0ED6CD\Disco\Disco_Data\a-comp\NotaTribactual\NotaTrib\Notaexcel\Vinculada\2004\0504\NT_0504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Mis%20Documentos\WORK\BOLETMES\1999\Bol_0199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mifnban\valores\Excels\Tablas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WINDOWS\TEMP\Bol_0998.1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Usuarios\b1987\Documentos\Archivos%20Importantes\Colocaciones%20Netas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montero\boletin\WINDOWS\TEMP\BolMen_0798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reccion\D\ESTADISTICAS%20REGIONALES\ESTADISTICAS%20REGIONALES\OTED-%20MODELO%20Prod-Ayacucho%202001-2002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Grupos\SEANALIS\Romano\FINANC1\TCdaily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WINDOWS\TEMP\Bol_1198%20Completo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PAG_35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afp.gob.pe/estadistica/financiera/2002/Febrero/wBol_022002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GRUPOS\SEANALIS\TCR_BCRP\TCRbase94\Prog%20Mon%202004\pro_abr_v3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GRUPOS\SEANALIS\TCR_BCRP\TCRbase94\Data%20Analysis\2005\Data%20USA%20EU%20JAP%20Abr%2005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BTPS-MS1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DOCUME~1\edavila\CONFIG~1\Temp\Piramide%20Pob%20%20Censal%20(2)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Esteco/ASAP/SPP/Boletin%20Mensual/2005/Bol_032005/Bol_032005%20(Web)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pr02\compartir\IECE0400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julio\AVANCE%202004\AVANCE%20FEB%202004\Cap.-II\Lima-Callao\WINDOWS\TEMP\Bol_0998.1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grabar%20Cd\CUADROS\RECIBIDODE\INEI-2003-FORMATOS%20INRENA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LEO\10_Otros\08_Anuarios\2021\Listo\2022_05_12_Certificaci&#243;n_Anuario%202021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orres\tema%202\WINDOWS\TEMP\cuadrosJunio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Boletin%20Semanal\sem32_00\Boletin%20Mensual\Bol_052000%20preliminar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cabezas\Otros\Poblacion%20&amp;%20Region%20natural\generar%20ubigeo%20dpto%20prov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Tablas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Profiles\1987\Mis%20documentos\MACRO\DatosMacro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SFN\Excels\ResumenDeCuentas10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BonosFAME2001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WINDOWS\TEMP\Bol_089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atrices\Llegados\Hidrandina\BALANCE-SERVICIOS-ELECTRICOS-1999-E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YIELDCURVE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NotaTribactual\NotaTrib\Notaexcel\Vinculada\2002\0902\VIN_NV_INGCORR02propinicial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WINDOWS/Temporary%20Internet%20Files/OLK62A1/Libro2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Pedidos%20abruptos\caval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a"/>
    </sheetNames>
    <sheetDataSet>
      <sheetData sheetId="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bre"/>
      <sheetName val="zinc"/>
      <sheetName val="plomo"/>
      <sheetName val="oro"/>
      <sheetName val="plata"/>
      <sheetName val="hierro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1"/>
      <sheetName val="PAG_26"/>
      <sheetName val="PAG_27"/>
      <sheetName val="PAG_28"/>
      <sheetName val="PAG_29"/>
      <sheetName val="PAG_30"/>
      <sheetName val="PAG_31"/>
      <sheetName val="PAG_32"/>
      <sheetName val="PAG_34"/>
      <sheetName val="PAG_35"/>
      <sheetName val="PAG_36"/>
      <sheetName val="PAG_37"/>
      <sheetName val="PAG_3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0"/>
      <sheetName val="PAG_11"/>
      <sheetName val="PAG_12"/>
      <sheetName val="PAG_14"/>
      <sheetName val="PAG_19"/>
      <sheetName val="PAG_20"/>
      <sheetName val="PAG_21"/>
      <sheetName val="PAG_22"/>
      <sheetName val="PAG_23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37"/>
      <sheetName val="PAG_38"/>
      <sheetName val="PAG_39"/>
      <sheetName val="PAG_4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G_35"/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6"/>
      <sheetName val="PAG_17"/>
      <sheetName val="PAG_18"/>
      <sheetName val="PAG_19"/>
      <sheetName val="PAG_24"/>
      <sheetName val="PAG_25"/>
      <sheetName val="PAG_26"/>
      <sheetName val="PAG_27"/>
      <sheetName val="PAG_29"/>
      <sheetName val="PAG_30"/>
      <sheetName val="PAG_32"/>
      <sheetName val="PAG_33"/>
      <sheetName val="PAG_34"/>
      <sheetName val="CD3"/>
      <sheetName val="Ing-Egresos"/>
      <sheetName val="Concen"/>
      <sheetName val="Intru"/>
      <sheetName val="Cartera"/>
      <sheetName val="Rent 12m"/>
      <sheetName val="CD 6"/>
      <sheetName val="CD22"/>
      <sheetName val="Rent_12m"/>
      <sheetName val="CD_6"/>
      <sheetName val="CD 1-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elp"/>
      <sheetName val="Fechas"/>
      <sheetName val="Menu"/>
      <sheetName val="Inputs"/>
      <sheetName val="Titles"/>
      <sheetName val="Labels"/>
      <sheetName val="PrivJ"/>
      <sheetName val="Rec"/>
      <sheetName val="Coef"/>
      <sheetName val="AhoF"/>
      <sheetName val="Bon"/>
      <sheetName val="Tas"/>
      <sheetName val="BTPS"/>
      <sheetName val="Curv"/>
      <sheetName val="PlazosBTP"/>
      <sheetName val="Cap"/>
      <sheetName val="BVL"/>
      <sheetName val="VarsCSP"/>
      <sheetName val="Recuad"/>
      <sheetName val="FM95"/>
      <sheetName val="Anex-SFN"/>
      <sheetName val="Anex-SDD"/>
      <sheetName val="Apdx"/>
      <sheetName val="c0"/>
      <sheetName val="c1"/>
      <sheetName val="c3"/>
      <sheetName val="c5"/>
      <sheetName val="c6"/>
      <sheetName val="C1T"/>
      <sheetName val="C3T"/>
      <sheetName val="C5T"/>
      <sheetName val="C6T"/>
      <sheetName val="c8T"/>
      <sheetName val="CUADROS_DEF"/>
      <sheetName val="Anex_SF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CCIONARIO RAMV"/>
      <sheetName val="FORMATO RAMV"/>
      <sheetName val="DICCIONARIO RCYEVV"/>
      <sheetName val="FORMATO RCYEVV"/>
      <sheetName val="DICCIONARIO RTRANSF"/>
      <sheetName val="FORMATO RTRANSF"/>
      <sheetName val="DICCIONARIO RGTCSS"/>
      <sheetName val="FORMATO RGTCS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1_DICCIONARIO"/>
      <sheetName val="A2_DICCIONARIO"/>
      <sheetName val="A3_DICCIONARIO"/>
      <sheetName val="A4_DICCIONARIO"/>
      <sheetName val="A6_DICCIONARIO"/>
      <sheetName val="A7_DICCIONARIO"/>
      <sheetName val="A8_DICCIONARIO"/>
      <sheetName val="A9_DICCIONARIO"/>
      <sheetName val="A10_INICIO_PAS"/>
      <sheetName val="A11_PAS_CONCLUIDOS"/>
      <sheetName val="A10_DICCIONARIO"/>
      <sheetName val="A11_DICCIONARIO"/>
      <sheetName val="LISTAS"/>
      <sheetName val="A12_DICCIONARIO"/>
      <sheetName val="A_REG FOR_TA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oyec"/>
      <sheetName val="Grafico"/>
      <sheetName val="Banda"/>
      <sheetName val="Simula"/>
      <sheetName val="Series"/>
      <sheetName val="ResumeSoles"/>
      <sheetName val="ResumeUS$"/>
      <sheetName val="Sem"/>
      <sheetName val="BASFinP"/>
      <sheetName val="BASPromP"/>
      <sheetName val="SerGraf"/>
      <sheetName val="AHO_PAPEL"/>
      <sheetName val="Graf Precios"/>
      <sheetName val="Diario"/>
      <sheetName val="FAME Persistence"/>
    </sheetNames>
    <sheetDataSet>
      <sheetData sheetId="0" refreshError="1"/>
      <sheetData sheetId="1"/>
      <sheetData sheetId="2"/>
      <sheetData sheetId="3" refreshError="1"/>
      <sheetData sheetId="4"/>
      <sheetData sheetId="5" refreshError="1"/>
      <sheetData sheetId="6" refreshError="1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PORT. NO MAD."/>
      <sheetName val="RES.NOMAD"/>
      <sheetName val="EXPORT. MAD."/>
      <sheetName val="RESUMEN MAD"/>
    </sheetNames>
    <sheetDataSet>
      <sheetData sheetId="0"/>
      <sheetData sheetId="1"/>
      <sheetData sheetId="2"/>
      <sheetData sheetId="3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eim4101"/>
      <sheetName val="ieim4121"/>
      <sheetName val="iecm4132ee"/>
      <sheetName val="iecm4132e"/>
      <sheetName val="iecm4133ee"/>
      <sheetName val="iecm4133e"/>
      <sheetName val="IECM4211"/>
      <sheetName val="IECM4213"/>
      <sheetName val="IECM4221"/>
      <sheetName val="IECM4222a"/>
      <sheetName val="iecm4222b "/>
      <sheetName val="iecm4223"/>
      <sheetName val="iecm4301"/>
      <sheetName val="iecm4302"/>
      <sheetName val="IECM4303"/>
      <sheetName val="iecm4222b_"/>
      <sheetName val="iecm4222b_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09"/>
      <sheetName val="PAG_11"/>
      <sheetName val="PAG_19"/>
      <sheetName val="PAG_37"/>
      <sheetName val="PAG_38"/>
      <sheetName val="PAG_39"/>
      <sheetName val="PAG_40"/>
      <sheetName val="IECM4303"/>
      <sheetName val="Sem"/>
      <sheetName val="BASFinP"/>
      <sheetName val="BASPromP"/>
      <sheetName val="Grafico"/>
      <sheetName val="Band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d1"/>
      <sheetName val="cd2"/>
      <sheetName val="cd3"/>
      <sheetName val="cd4"/>
      <sheetName val="cd5"/>
      <sheetName val="cd6"/>
      <sheetName val="cd7"/>
      <sheetName val="cd8"/>
      <sheetName val="cd9"/>
      <sheetName val="cd10"/>
      <sheetName val="cd11"/>
      <sheetName val="cd12"/>
      <sheetName val="cd13"/>
      <sheetName val="cd14"/>
      <sheetName val="cd15"/>
      <sheetName val="cd16"/>
      <sheetName val="cd17"/>
      <sheetName val="cd18"/>
      <sheetName val="cd19"/>
      <sheetName val="cd20"/>
      <sheetName val="cd21"/>
      <sheetName val="cd22"/>
      <sheetName val="cd23"/>
      <sheetName val="cd24"/>
      <sheetName val="cd25"/>
      <sheetName val="cd26"/>
      <sheetName val="cd27"/>
      <sheetName val="cd28"/>
      <sheetName val="cd29"/>
      <sheetName val="cd30"/>
      <sheetName val="cd31"/>
      <sheetName val="cd32"/>
      <sheetName val="cd33"/>
      <sheetName val="cd34"/>
      <sheetName val="cd3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6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37"/>
      <sheetName val="PAG_38"/>
      <sheetName val="PAG_39"/>
      <sheetName val="PAG_40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ódigos"/>
      <sheetName val="EMpr"/>
      <sheetName val="Meses"/>
      <sheetName val="DatosBase"/>
      <sheetName val="Plazos"/>
      <sheetName val="Riesgo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8.b.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lNeta"/>
      <sheetName val="CuadRepoInfa"/>
      <sheetName val="CurvaRepInfa"/>
      <sheetName val="CotizInternac"/>
      <sheetName val="Empresas"/>
      <sheetName val="AFP-F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G_28"/>
      <sheetName val="PAG_34"/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1"/>
      <sheetName val="PAG_26"/>
      <sheetName val="PAG_27"/>
      <sheetName val="PAG_29"/>
      <sheetName val="PAG_30"/>
      <sheetName val="PAG_31"/>
      <sheetName val="PAG_32"/>
      <sheetName val="PAG_33"/>
      <sheetName val="PAG_35"/>
      <sheetName val="PAG_36"/>
      <sheetName val="PAG_37"/>
      <sheetName val="CotizInternac"/>
      <sheetName val="Empresas"/>
      <sheetName val="Da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LUJO-TURISTICO"/>
      <sheetName val="longitud-redvial"/>
      <sheetName val="PLACAS"/>
      <sheetName val="SERPOST"/>
      <sheetName val="LICENCIAS-sexo"/>
      <sheetName val="LICENCIAS-CATEGORIA"/>
      <sheetName val="LICENCIAS-EXPEDICION"/>
      <sheetName val="CORPAC"/>
      <sheetName val="ESSALUD"/>
      <sheetName val="MINSA"/>
      <sheetName val="PRECIOS3"/>
      <sheetName val="PRECIOS2"/>
      <sheetName val="PRECIOS1"/>
      <sheetName val="AGROPECUARIO"/>
      <sheetName val="PESCA-COMERCIALIZ"/>
      <sheetName val="PESCA"/>
      <sheetName val="AGUA-FACTURACION"/>
      <sheetName val="AGUA-P Y C"/>
      <sheetName val="CREDITOS-DEPOSITOS"/>
      <sheetName val="SUNAT-contribuyentes"/>
      <sheetName val="INGRESOS-SUNAT"/>
      <sheetName val="ELECTRICIDAD FACTURACION"/>
      <sheetName val="GENERACION-ENERHIDRAULICA"/>
      <sheetName val="ELECTRICIDAD P YC "/>
      <sheetName val="MINERIA"/>
      <sheetName val="AGUA-P_Y_C"/>
      <sheetName val="ELECTRICIDAD_FACTURACION"/>
      <sheetName val="ELECTRICIDAD_P_YC_"/>
      <sheetName val="CD 6"/>
      <sheetName val="PAG_3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ario Actual"/>
      <sheetName val="Mensual"/>
      <sheetName val="Trimestre"/>
      <sheetName val="C. Salida"/>
      <sheetName val="Mensual detalle"/>
      <sheetName val="Diario Historico"/>
      <sheetName val="Gráficos"/>
      <sheetName val="FAME Persistence"/>
      <sheetName val="tc-interventa"/>
      <sheetName val="TCdaily"/>
      <sheetName val="Libor"/>
      <sheetName val="sol"/>
      <sheetName val="Data Diari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 refreshError="1"/>
      <sheetData sheetId="2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G_35"/>
      <sheetName val="VC_Shar"/>
      <sheetName val="PAG_34"/>
      <sheetName val="Intru"/>
      <sheetName val="PAG19"/>
      <sheetName val="Rentab S- US$"/>
      <sheetName val="LImites Javi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G11"/>
      <sheetName val="PAG13"/>
      <sheetName val="PAG14"/>
      <sheetName val="PAG15"/>
      <sheetName val="PAG16"/>
      <sheetName val="PAG17"/>
      <sheetName val="PAG18"/>
      <sheetName val="PAG19"/>
      <sheetName val="PAG20"/>
      <sheetName val="PAG21"/>
      <sheetName val="PAG22"/>
      <sheetName val="PAG23"/>
      <sheetName val="PAG24"/>
      <sheetName val="PAG25"/>
      <sheetName val="PAG27"/>
      <sheetName val="PAG30"/>
      <sheetName val="PAG31"/>
      <sheetName val="PAG32"/>
      <sheetName val="PAG33"/>
      <sheetName val="PAG34"/>
      <sheetName val="PAG35"/>
      <sheetName val="PAG36"/>
      <sheetName val="PAG41"/>
      <sheetName val="PAG42"/>
      <sheetName val="PAG43"/>
      <sheetName val="PAG44"/>
      <sheetName val="PAG45"/>
      <sheetName val="PAG46"/>
      <sheetName val="PAG47"/>
      <sheetName val="PAG48"/>
      <sheetName val="PAG49"/>
      <sheetName val="PAG50"/>
      <sheetName val="PAG51"/>
      <sheetName val="PAG52"/>
      <sheetName val="PAG53"/>
      <sheetName val="PAG5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puestos"/>
      <sheetName val="Precios"/>
      <sheetName val="Monedas"/>
      <sheetName val="IPE"/>
      <sheetName val="IPE Cook"/>
      <sheetName val="IPCPERU_2000"/>
      <sheetName val="TCR"/>
      <sheetName val="TCR Bilat"/>
      <sheetName val="Salida"/>
      <sheetName val="IPC w Euro"/>
      <sheetName val="TC w Euro"/>
      <sheetName val="Graf"/>
      <sheetName val="Anual 90-&gt;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men"/>
      <sheetName val="Salida2"/>
      <sheetName val="Salida1"/>
      <sheetName val="Hoja5"/>
      <sheetName val="Hoja3"/>
      <sheetName val="Salida3"/>
      <sheetName val="EUA GDP"/>
      <sheetName val="T de Int G3"/>
      <sheetName val="DataEUA 1A"/>
      <sheetName val="DataEUA 3T"/>
      <sheetName val="DataEUA 1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nu"/>
      <sheetName val="Interb"/>
      <sheetName val="CD"/>
      <sheetName val="MP"/>
      <sheetName val="MS"/>
      <sheetName val="Series"/>
      <sheetName val="Resumen"/>
      <sheetName val="Curva"/>
      <sheetName val="Curva (2)"/>
      <sheetName val="Curva _2_"/>
      <sheetName val="Curva_(2)"/>
      <sheetName val="Curva__2_"/>
      <sheetName val="Curva_(2)1"/>
      <sheetName val="Curva__2_1"/>
      <sheetName val="Precios"/>
      <sheetName val="IPE"/>
      <sheetName val="Moneda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3"/>
      <sheetName val="OPERACIONES"/>
    </sheetNames>
    <sheetDataSet>
      <sheetData sheetId="0" refreshError="1"/>
      <sheetData sheetId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rátula"/>
      <sheetName val="Indice Web"/>
      <sheetName val="2.1"/>
      <sheetName val="Edad actual"/>
      <sheetName val="Edad afiliacion"/>
      <sheetName val="Dpto y sexo"/>
      <sheetName val="Nuevos afiliados"/>
      <sheetName val="Sol traspaso"/>
      <sheetName val="Sol traspaso aceptadas"/>
      <sheetName val="Sol trasp x Rent y Costo"/>
      <sheetName val="Trasp Efec-Fondo"/>
      <sheetName val="Trasp Efec Acum"/>
      <sheetName val="Cotizantes"/>
      <sheetName val="2.2"/>
      <sheetName val="Rem-Sexo -Edad"/>
      <sheetName val="Rem Prom x edad"/>
      <sheetName val="Sol Bono"/>
      <sheetName val="Ingresos y Egresos"/>
      <sheetName val="2.3"/>
      <sheetName val="BG Fondo"/>
      <sheetName val="Ca x instrumento"/>
      <sheetName val="Ca x moneda y plazo"/>
      <sheetName val="Ca x riesgo"/>
      <sheetName val="Ca x emisor"/>
      <sheetName val="Ca x Act Eco"/>
      <sheetName val="VC Prom Men"/>
      <sheetName val="VC Diario"/>
      <sheetName val="Rent Anua-Acum"/>
      <sheetName val="Rent Hist"/>
      <sheetName val="2.4"/>
      <sheetName val="Pens Jub"/>
      <sheetName val="New Pens Jub"/>
      <sheetName val="Pens Inv"/>
      <sheetName val="New Pens Inv"/>
      <sheetName val="Pens Sob"/>
      <sheetName val="New Pens Sob"/>
      <sheetName val="Gas Sep"/>
      <sheetName val="Contratos"/>
      <sheetName val="2.5"/>
      <sheetName val="BG-AFP"/>
      <sheetName val="EEGGPP-AFP"/>
      <sheetName val="Indicadores AFP"/>
      <sheetName val="Com y Prima"/>
      <sheetName val="Oficinas"/>
      <sheetName val="Comp Acc"/>
      <sheetName val="III"/>
      <sheetName val="IV"/>
      <sheetName val="OPERACIONES"/>
      <sheetName val="MINDATA"/>
      <sheetName val="Var% Volum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ECE4001"/>
      <sheetName val="IECE4081"/>
      <sheetName val="VBP_K"/>
      <sheetName val="c-1.7"/>
      <sheetName val="c-1_7"/>
      <sheetName val="c-1_71"/>
      <sheetName val="c-1_72"/>
      <sheetName val="FLUJO-TURISTICO"/>
      <sheetName val="CD 6"/>
    </sheetNames>
    <sheetDataSet>
      <sheetData sheetId="0"/>
      <sheetData sheetId="1" refreshError="1"/>
      <sheetData sheetId="2" refreshError="1"/>
      <sheetData sheetId="3" refreshError="1"/>
      <sheetData sheetId="4"/>
      <sheetData sheetId="5"/>
      <sheetData sheetId="6"/>
      <sheetData sheetId="7" refreshError="1"/>
      <sheetData sheetId="8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Hoja3"/>
      <sheetName val="Sol traspas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so mayor1"/>
      <sheetName val="Uso mayor2"/>
      <sheetName val="1"/>
      <sheetName val="2"/>
      <sheetName val="3"/>
      <sheetName val="5"/>
      <sheetName val="11"/>
      <sheetName val="14"/>
      <sheetName val="15"/>
      <sheetName val="16"/>
      <sheetName val="12"/>
      <sheetName val="13"/>
      <sheetName val="4-NO"/>
      <sheetName val="6-NO"/>
      <sheetName val="Uso_mayor1"/>
      <sheetName val="Uso_mayor2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Dts_MF-COC y CW-COC"/>
      <sheetName val="TD 1_FM-COC"/>
      <sheetName val="TD 2_CW-FM"/>
      <sheetName val="TD 3_MF y CW"/>
      <sheetName val="TD 4_Modalidad"/>
      <sheetName val="TD 5_p dpto"/>
      <sheetName val="TD 6_Tipo certific"/>
      <sheetName val="Cuadros 1 y 2_31Dic2021"/>
      <sheetName val="Cuadro 3_Transf__COC_31Dic2021"/>
      <sheetName val="Gráficos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dr1"/>
      <sheetName val="Cdr2"/>
      <sheetName val="Cdr3"/>
      <sheetName val="Cdr4"/>
      <sheetName val="Cdr5"/>
      <sheetName val="Cdr6"/>
      <sheetName val="Cdr7"/>
      <sheetName val="Cdr8"/>
      <sheetName val="Cdr9"/>
      <sheetName val="Cdr10"/>
      <sheetName val="Cdr 11"/>
      <sheetName val="Cdr 12"/>
      <sheetName val="Cdr 13"/>
      <sheetName val="Cdr 14"/>
      <sheetName val="Cdr 15"/>
      <sheetName val="Cdr 16"/>
      <sheetName val="Cdr 17"/>
      <sheetName val="Cdr 18"/>
      <sheetName val="Cdr 19"/>
      <sheetName val="Cdr 20"/>
      <sheetName val="Cdr 21"/>
      <sheetName val="Cdr 22"/>
      <sheetName val="Cdr_11"/>
      <sheetName val="Cdr_12"/>
      <sheetName val="Cdr_13"/>
      <sheetName val="Cdr_14"/>
      <sheetName val="Cdr_15"/>
      <sheetName val="Cdr_16"/>
      <sheetName val="Cdr_17"/>
      <sheetName val="Cdr_18"/>
      <sheetName val="Cdr_19"/>
      <sheetName val="Cdr_20"/>
      <sheetName val="Cdr_21"/>
      <sheetName val="Cdr_22"/>
      <sheetName val="guia_de_uso"/>
      <sheetName val="TabCiiu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ráficos"/>
      <sheetName val="PAG0"/>
      <sheetName val="PAG1"/>
      <sheetName val="PAG2"/>
      <sheetName val="PAG3"/>
      <sheetName val="PAG4"/>
      <sheetName val="PAG5"/>
      <sheetName val="PAG6"/>
      <sheetName val="PAG7"/>
      <sheetName val="PAG8"/>
      <sheetName val="PAG9"/>
      <sheetName val="PAG10"/>
      <sheetName val="PAG11"/>
      <sheetName val="PAG12"/>
      <sheetName val="PAG13"/>
      <sheetName val="PAG14"/>
      <sheetName val="PAG15"/>
      <sheetName val="PAG16"/>
      <sheetName val="PAG17"/>
      <sheetName val="PAG19"/>
      <sheetName val="PAG22"/>
      <sheetName val="PAG23"/>
      <sheetName val="PAG24"/>
      <sheetName val="PAG25"/>
      <sheetName val="PAG25.1"/>
      <sheetName val="PAG27"/>
      <sheetName val="PAG28"/>
      <sheetName val="PAG33"/>
      <sheetName val="PAG34"/>
      <sheetName val="PAG35"/>
      <sheetName val="PAG36"/>
      <sheetName val="PAG37"/>
      <sheetName val="PAG38"/>
      <sheetName val="PAG39"/>
      <sheetName val="PAG40"/>
      <sheetName val="PAG41"/>
      <sheetName val="PAG42"/>
      <sheetName val="PAG43"/>
      <sheetName val="PAG44"/>
      <sheetName val="PAG45"/>
      <sheetName val="PAG46"/>
      <sheetName val="PAG47"/>
      <sheetName val="PAG48"/>
      <sheetName val="PAG25_1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  <sheetName val="Hoja2"/>
      <sheetName val="Hoja3"/>
      <sheetName val="2007ubig"/>
      <sheetName val="cruce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ódigos"/>
      <sheetName val="EMpr"/>
      <sheetName val="Meses"/>
      <sheetName val="DatosBase"/>
      <sheetName val="Plazos"/>
      <sheetName val="Riesgos"/>
      <sheetName val="PAG42"/>
      <sheetName val="vbp94-99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1"/>
      <sheetName val="D2"/>
      <sheetName val="D3"/>
      <sheetName val="GF"/>
      <sheetName val="M1"/>
      <sheetName val="M2"/>
      <sheetName val="M3"/>
      <sheetName val="Rp"/>
      <sheetName val="Sb"/>
      <sheetName val="Sm"/>
      <sheetName val="Mm"/>
      <sheetName val="Fn"/>
      <sheetName val="Com"/>
      <sheetName val="Ts"/>
      <sheetName val="PE"/>
      <sheetName val="US"/>
      <sheetName val="USA"/>
      <sheetName val="Ev"/>
      <sheetName val="Cs"/>
      <sheetName val="Qm"/>
      <sheetName val="Qq"/>
      <sheetName val="Qy"/>
      <sheetName val="Qa"/>
      <sheetName val="Q%"/>
      <sheetName val="Lm"/>
      <sheetName val="Xm"/>
      <sheetName val="Xq"/>
      <sheetName val="Xa"/>
      <sheetName val="X%"/>
      <sheetName val="Gm"/>
      <sheetName val="Gq"/>
      <sheetName val="Ga"/>
      <sheetName val="G%"/>
      <sheetName val="Dat"/>
      <sheetName val="Z"/>
      <sheetName val="DatosMac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  <sheetData sheetId="34" refreshError="1"/>
      <sheetData sheetId="35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nú"/>
      <sheetName val="Opciones"/>
      <sheetName val="Aux1"/>
      <sheetName val="Datos"/>
      <sheetName val="Cifras"/>
      <sheetName val="Cuadro"/>
      <sheetName val="RepSFN"/>
      <sheetName val="RepMON"/>
      <sheetName val="RepCRU"/>
      <sheetName val="SERIES"/>
      <sheetName val="SeriesCruces"/>
      <sheetName val="Ajustes"/>
      <sheetName val="CSP"/>
      <sheetName val="Gráfico"/>
      <sheetName val="a"/>
      <sheetName val="Dat"/>
      <sheetName val="Mes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a"/>
      <sheetName val="ICP"/>
      <sheetName val="Col"/>
      <sheetName val="Red"/>
      <sheetName val="SalN"/>
      <sheetName val="Sal"/>
      <sheetName val="RedP"/>
      <sheetName val="PBon"/>
      <sheetName val="Counts"/>
      <sheetName val="VB"/>
      <sheetName val="Amo"/>
      <sheetName val="Risk"/>
      <sheetName val="News"/>
      <sheetName val="Amortiza"/>
      <sheetName val="Tas"/>
      <sheetName val="Edel"/>
      <sheetName val="T.red"/>
      <sheetName val="Repo"/>
      <sheetName val="Rsc"/>
      <sheetName val="T_red"/>
      <sheetName val="T_red1"/>
      <sheetName val="SERIES"/>
      <sheetName val="Da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 refreshError="1"/>
      <sheetData sheetId="22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 refreshError="1"/>
      <sheetData sheetId="2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"/>
      <sheetName val="BALANCE AJUST"/>
      <sheetName val="ANTERIOR AJUSTADO"/>
      <sheetName val="ASP. RELEV"/>
      <sheetName val="TEMBLADERA"/>
      <sheetName val="CHILETE"/>
      <sheetName val="SAN PABLO"/>
      <sheetName val="SAN MIGUEL"/>
      <sheetName val="CONTUMAZA"/>
      <sheetName val="CASCAS"/>
      <sheetName val="CAJAMARCA"/>
      <sheetName val="CAJABAMBA"/>
      <sheetName val="SAN MARCOS"/>
      <sheetName val="CELENDIN"/>
      <sheetName val="CONSOLIDADO"/>
      <sheetName val="SISTEMA ELECTRICO Nº 2"/>
      <sheetName val="SISTEMA ELECTRICO Nº11"/>
      <sheetName val="SISTEMA ELECTRICO Nº12"/>
      <sheetName val="CONSOLIDA SISTEMAS ELECTRICOS"/>
      <sheetName val="GPER"/>
      <sheetName val="D10 - Sist. Cajamarca Sect. 2"/>
      <sheetName val="U1"/>
      <sheetName val="PREVIOS"/>
      <sheetName val="informacomercial"/>
      <sheetName val="indicesgestión"/>
      <sheetName val="NOTAS"/>
      <sheetName val="PREVIOS REALES"/>
      <sheetName val="LEEME"/>
      <sheetName val="BALANCE_AJUST"/>
      <sheetName val="ANTERIOR_AJUSTADO"/>
      <sheetName val="ASP__RELEV"/>
      <sheetName val="SAN_PABLO"/>
      <sheetName val="SAN_MIGUEL"/>
      <sheetName val="SAN_MARCOS"/>
      <sheetName val="SISTEMA_ELECTRICO_Nº_2"/>
      <sheetName val="SISTEMA_ELECTRICO_Nº11"/>
      <sheetName val="SISTEMA_ELECTRICO_Nº12"/>
      <sheetName val="CONSOLIDA_SISTEMAS_ELECTRICOS"/>
      <sheetName val="D10_-_Sist__Cajamarca_Sect__2"/>
      <sheetName val="PREVIOS_REALES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/>
      <sheetData sheetId="16"/>
      <sheetData sheetId="17"/>
      <sheetData sheetId="18"/>
      <sheetData sheetId="19" refreshError="1"/>
      <sheetData sheetId="20"/>
      <sheetData sheetId="21" refreshError="1"/>
      <sheetData sheetId="22" refreshError="1"/>
      <sheetData sheetId="23"/>
      <sheetData sheetId="24"/>
      <sheetData sheetId="25" refreshError="1"/>
      <sheetData sheetId="26"/>
      <sheetData sheetId="27" refreshError="1"/>
      <sheetData sheetId="28"/>
      <sheetData sheetId="29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DMP"/>
      <sheetName val="CDMS"/>
      <sheetName val="BTPMP"/>
      <sheetName val="BTPMS"/>
      <sheetName val="LTP"/>
      <sheetName val="Pre"/>
      <sheetName val="SerM"/>
      <sheetName val="SerT"/>
      <sheetName val="Tasas"/>
      <sheetName val="Curva"/>
      <sheetName val="SOB"/>
      <sheetName val="Nota"/>
      <sheetName val="EXT"/>
      <sheetName val="SerX"/>
      <sheetName val="cSpread"/>
      <sheetName val="gSpread"/>
      <sheetName val="Util"/>
      <sheetName val="datat02"/>
      <sheetName val="cd.mp"/>
      <sheetName val="cd.ms"/>
      <sheetName val="Dur"/>
      <sheetName val="cd_mp"/>
      <sheetName val="cd_ms"/>
      <sheetName val="cd_mp1"/>
      <sheetName val="cd_ms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/>
      <sheetData sheetId="23"/>
      <sheetData sheetId="2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drs 1-2"/>
      <sheetName val="Cdrs_1-2"/>
    </sheetNames>
    <sheetDataSet>
      <sheetData sheetId="0"/>
      <sheetData sheetId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G19"/>
      <sheetName val="PAG19 (2)"/>
      <sheetName val="PAG42 (2)"/>
      <sheetName val="PAG45"/>
      <sheetName val="PAG19_(2)"/>
      <sheetName val="PAG42_(2)"/>
      <sheetName val="PAG19_(2)1"/>
      <sheetName val="PAG42_(2)1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/>
      <sheetData sheetId="6"/>
      <sheetData sheetId="7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VALI"/>
      <sheetName val="REsumen"/>
      <sheetName val="Hoja3"/>
      <sheetName val="CDBCRP"/>
    </sheetNames>
    <sheetDataSet>
      <sheetData sheetId="0"/>
      <sheetData sheetId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2B4181-22AE-4B8E-B934-D800BAA8C8D5}">
  <sheetPr codeName="Hoja5"/>
  <dimension ref="A2:F29"/>
  <sheetViews>
    <sheetView tabSelected="1" workbookViewId="0">
      <selection activeCell="C9" sqref="C9"/>
    </sheetView>
  </sheetViews>
  <sheetFormatPr defaultColWidth="11.42578125" defaultRowHeight="11.45"/>
  <cols>
    <col min="1" max="1" width="23.42578125" bestFit="1" customWidth="1"/>
    <col min="2" max="6" width="14.28515625" customWidth="1"/>
  </cols>
  <sheetData>
    <row r="2" spans="1:6" ht="22.9">
      <c r="B2" s="65" t="s">
        <v>0</v>
      </c>
      <c r="C2" s="65" t="s">
        <v>1</v>
      </c>
      <c r="D2" s="65" t="s">
        <v>2</v>
      </c>
      <c r="E2" s="65" t="s">
        <v>3</v>
      </c>
      <c r="F2" s="65" t="s">
        <v>4</v>
      </c>
    </row>
    <row r="3" spans="1:6" ht="12">
      <c r="A3" s="66" t="s">
        <v>5</v>
      </c>
      <c r="B3" s="64">
        <f>+VLOOKUP(A3,Agrícola!$B$7:$M$33,12,0)</f>
        <v>3.3896934924899459E-2</v>
      </c>
      <c r="C3" s="64">
        <f>+VLOOKUP(A3,Construcción!$B$7:$M$33,12,0)</f>
        <v>1.036965449872693E-2</v>
      </c>
      <c r="D3" s="64">
        <f>+VLOOKUP(A3,Manufactura!$B$7:$M$33,12,0)</f>
        <v>1.8953073525933698E-3</v>
      </c>
      <c r="E3" s="64">
        <f>+VLOOKUP(A3,Minería!$B$7:$M$333,12,0)</f>
        <v>1.6180481613376325E-3</v>
      </c>
      <c r="F3" s="64">
        <f>+IFERROR(VLOOKUP(A3,'Madera Rolliza'!K:M,3,0),0)</f>
        <v>2.4535360714659776E-5</v>
      </c>
    </row>
    <row r="4" spans="1:6" ht="12">
      <c r="A4" s="66" t="s">
        <v>6</v>
      </c>
      <c r="B4" s="64">
        <f>+VLOOKUP(A4,Agrícola!$B$7:$M$33,12,0)</f>
        <v>2.4861610535235643E-2</v>
      </c>
      <c r="C4" s="64">
        <f>+VLOOKUP(A4,Construcción!$B$7:$M$33,12,0)</f>
        <v>3.6462392680958355E-2</v>
      </c>
      <c r="D4" s="64">
        <f>+VLOOKUP(A4,Manufactura!$B$7:$M$33,12,0)</f>
        <v>2.4602475379459712E-2</v>
      </c>
      <c r="E4" s="64">
        <f>+VLOOKUP(A4,Minería!$B$7:$M$333,12,0)</f>
        <v>0.14230573745163647</v>
      </c>
      <c r="F4" s="64">
        <f>+IFERROR(VLOOKUP(A4,'Madera Rolliza'!K:M,3,0),0)</f>
        <v>0</v>
      </c>
    </row>
    <row r="5" spans="1:6" ht="12">
      <c r="A5" s="66" t="s">
        <v>7</v>
      </c>
      <c r="B5" s="64">
        <f>+VLOOKUP(A5,Agrícola!$B$7:$M$33,12,0)</f>
        <v>1.5209152836084157E-2</v>
      </c>
      <c r="C5" s="64">
        <f>+VLOOKUP(A5,Construcción!$B$7:$M$33,12,0)</f>
        <v>1.6964258641031585E-2</v>
      </c>
      <c r="D5" s="64">
        <f>+VLOOKUP(A5,Manufactura!$B$7:$M$33,12,0)</f>
        <v>1.3831656479842997E-3</v>
      </c>
      <c r="E5" s="64">
        <f>+VLOOKUP(A5,Minería!$B$7:$M$333,12,0)</f>
        <v>5.2217566230938012E-2</v>
      </c>
      <c r="F5" s="64">
        <f>+IFERROR(VLOOKUP(A5,'Madera Rolliza'!K:M,3,0),0)</f>
        <v>0</v>
      </c>
    </row>
    <row r="6" spans="1:6" ht="12">
      <c r="A6" s="66" t="s">
        <v>8</v>
      </c>
      <c r="B6" s="64">
        <f>+VLOOKUP(A6,Agrícola!$B$7:$M$33,12,0)</f>
        <v>6.0276901478318407E-2</v>
      </c>
      <c r="C6" s="64">
        <f>+VLOOKUP(A6,Construcción!$B$7:$M$33,12,0)</f>
        <v>7.2149225427081631E-2</v>
      </c>
      <c r="D6" s="64">
        <f>+VLOOKUP(A6,Manufactura!$B$7:$M$33,12,0)</f>
        <v>4.9000704595603198E-2</v>
      </c>
      <c r="E6" s="64">
        <f>+VLOOKUP(A6,Minería!$B$7:$M$333,12,0)</f>
        <v>0.14727748249795522</v>
      </c>
      <c r="F6" s="64">
        <f>+IFERROR(VLOOKUP(A6,'Madera Rolliza'!K:M,3,0),0)</f>
        <v>0</v>
      </c>
    </row>
    <row r="7" spans="1:6" ht="12">
      <c r="A7" s="66" t="s">
        <v>9</v>
      </c>
      <c r="B7" s="64">
        <f>+VLOOKUP(A7,Agrícola!$B$7:$M$33,12,0)</f>
        <v>2.5684604576699983E-2</v>
      </c>
      <c r="C7" s="64">
        <f>+VLOOKUP(A7,Construcción!$B$7:$M$33,12,0)</f>
        <v>1.6743200305259092E-2</v>
      </c>
      <c r="D7" s="64">
        <f>+VLOOKUP(A7,Manufactura!$B$7:$M$33,12,0)</f>
        <v>6.4950758632486387E-3</v>
      </c>
      <c r="E7" s="64">
        <f>+VLOOKUP(A7,Minería!$B$7:$M$333,12,0)</f>
        <v>1.8362616891836145E-2</v>
      </c>
      <c r="F7" s="64">
        <f>+IFERROR(VLOOKUP(A7,'Madera Rolliza'!K:M,3,0),0)</f>
        <v>6.3728209648466937E-6</v>
      </c>
    </row>
    <row r="8" spans="1:6" ht="12">
      <c r="A8" s="66" t="s">
        <v>10</v>
      </c>
      <c r="B8" s="64">
        <f>+VLOOKUP(A8,Agrícola!$B$7:$M$33,12,0)</f>
        <v>4.802400099560853E-2</v>
      </c>
      <c r="C8" s="64">
        <f>+VLOOKUP(A8,Construcción!$B$7:$M$33,12,0)</f>
        <v>3.6990218100990797E-2</v>
      </c>
      <c r="D8" s="64">
        <f>+VLOOKUP(A8,Manufactura!$B$7:$M$33,12,0)</f>
        <v>1.0417199538585482E-2</v>
      </c>
      <c r="E8" s="64">
        <f>+VLOOKUP(A8,Minería!$B$7:$M$333,12,0)</f>
        <v>3.2750369780350008E-2</v>
      </c>
      <c r="F8" s="64">
        <f>+IFERROR(VLOOKUP(A8,'Madera Rolliza'!K:M,3,0),0)</f>
        <v>9.9307202791233001E-5</v>
      </c>
    </row>
    <row r="9" spans="1:6" ht="12">
      <c r="A9" s="66" t="s">
        <v>11</v>
      </c>
      <c r="B9" s="64">
        <f>+VLOOKUP(A9,Agrícola!$B$7:$M$33,12,0)</f>
        <v>3.6616025856434725E-2</v>
      </c>
      <c r="C9" s="64">
        <f>+VLOOKUP(A9,Construcción!$B$7:$M$33,12,0)</f>
        <v>5.3692990384409993E-2</v>
      </c>
      <c r="D9" s="64">
        <f>+VLOOKUP(A9,Manufactura!$B$7:$M$33,12,0)</f>
        <v>1.7302464750450986E-2</v>
      </c>
      <c r="E9" s="64">
        <f>+VLOOKUP(A9,Minería!$B$7:$M$333,12,0)</f>
        <v>0.15422460888132836</v>
      </c>
      <c r="F9" s="64">
        <f>+IFERROR(VLOOKUP(A9,'Madera Rolliza'!K:M,3,0),0)</f>
        <v>0</v>
      </c>
    </row>
    <row r="10" spans="1:6" ht="12">
      <c r="A10" s="66" t="s">
        <v>12</v>
      </c>
      <c r="B10" s="64">
        <f>+VLOOKUP(A10,Agrícola!$B$7:$M$33,12,0)</f>
        <v>1.0685503335904576E-2</v>
      </c>
      <c r="C10" s="64">
        <f>+VLOOKUP(A10,Construcción!$B$7:$M$33,12,0)</f>
        <v>1.1202483074386847E-2</v>
      </c>
      <c r="D10" s="64">
        <f>+VLOOKUP(A10,Manufactura!$B$7:$M$33,12,0)</f>
        <v>8.3615718173724735E-4</v>
      </c>
      <c r="E10" s="64">
        <f>+VLOOKUP(A10,Minería!$B$7:$M$333,12,0)</f>
        <v>7.0573574870340184E-3</v>
      </c>
      <c r="F10" s="64">
        <f>+IFERROR(VLOOKUP(A10,'Madera Rolliza'!K:M,3,0),0)</f>
        <v>0</v>
      </c>
    </row>
    <row r="11" spans="1:6" ht="12">
      <c r="A11" s="66" t="s">
        <v>13</v>
      </c>
      <c r="B11" s="64">
        <f>+VLOOKUP(A11,Agrícola!$B$7:$M$33,12,0)</f>
        <v>3.7161180816932801E-2</v>
      </c>
      <c r="C11" s="64">
        <f>+VLOOKUP(A11,Construcción!$B$7:$M$33,12,0)</f>
        <v>1.7970683656824457E-2</v>
      </c>
      <c r="D11" s="64">
        <f>+VLOOKUP(A11,Manufactura!$B$7:$M$33,12,0)</f>
        <v>5.7694033058092774E-3</v>
      </c>
      <c r="E11" s="64">
        <f>+VLOOKUP(A11,Minería!$B$7:$M$333,12,0)</f>
        <v>6.0973945315165442E-3</v>
      </c>
      <c r="F11" s="64">
        <f>+IFERROR(VLOOKUP(A11,'Madera Rolliza'!K:M,3,0),0)</f>
        <v>3.3557102224368321E-2</v>
      </c>
    </row>
    <row r="12" spans="1:6" ht="12">
      <c r="A12" s="66" t="s">
        <v>14</v>
      </c>
      <c r="B12" s="64">
        <f>+VLOOKUP(A12,Agrícola!$B$7:$M$33,12,0)</f>
        <v>8.4001834794193805E-2</v>
      </c>
      <c r="C12" s="64">
        <f>+VLOOKUP(A12,Construcción!$B$7:$M$33,12,0)</f>
        <v>6.0599524769306565E-2</v>
      </c>
      <c r="D12" s="64">
        <f>+VLOOKUP(A12,Manufactura!$B$7:$M$33,12,0)</f>
        <v>4.7824695162118708E-2</v>
      </c>
      <c r="E12" s="64">
        <f>+VLOOKUP(A12,Minería!$B$7:$M$333,12,0)</f>
        <v>4.8817221389771737E-2</v>
      </c>
      <c r="F12" s="64">
        <f>+IFERROR(VLOOKUP(A12,'Madera Rolliza'!K:M,3,0),0)</f>
        <v>0</v>
      </c>
    </row>
    <row r="13" spans="1:6" ht="12">
      <c r="A13" s="66" t="s">
        <v>15</v>
      </c>
      <c r="B13" s="64">
        <f>+VLOOKUP(A13,Agrícola!$B$7:$M$33,12,0)</f>
        <v>4.8465233433777517E-2</v>
      </c>
      <c r="C13" s="64">
        <f>+VLOOKUP(A13,Construcción!$B$7:$M$33,12,0)</f>
        <v>2.9415723705568938E-2</v>
      </c>
      <c r="D13" s="64">
        <f>+VLOOKUP(A13,Manufactura!$B$7:$M$33,12,0)</f>
        <v>1.3905005498191727E-2</v>
      </c>
      <c r="E13" s="64">
        <f>+VLOOKUP(A13,Minería!$B$7:$M$333,12,0)</f>
        <v>6.5884052326404735E-2</v>
      </c>
      <c r="F13" s="64">
        <f>+IFERROR(VLOOKUP(A13,'Madera Rolliza'!K:M,3,0),0)</f>
        <v>5.7176054392976308E-2</v>
      </c>
    </row>
    <row r="14" spans="1:6" ht="12">
      <c r="A14" s="66" t="s">
        <v>16</v>
      </c>
      <c r="B14" s="64">
        <f>+VLOOKUP(A14,Agrícola!$B$7:$M$33,12,0)</f>
        <v>0.12094063537785486</v>
      </c>
      <c r="C14" s="64">
        <f>+VLOOKUP(A14,Construcción!$B$7:$M$33,12,0)</f>
        <v>4.3889503548000634E-2</v>
      </c>
      <c r="D14" s="64">
        <f>+VLOOKUP(A14,Manufactura!$B$7:$M$33,12,0)</f>
        <v>4.9809517618186E-2</v>
      </c>
      <c r="E14" s="64">
        <f>+VLOOKUP(A14,Minería!$B$7:$M$333,12,0)</f>
        <v>3.1214702743310729E-2</v>
      </c>
      <c r="F14" s="64">
        <f>+IFERROR(VLOOKUP(A14,'Madera Rolliza'!K:M,3,0),0)</f>
        <v>0</v>
      </c>
    </row>
    <row r="15" spans="1:6" ht="12">
      <c r="A15" s="66" t="s">
        <v>17</v>
      </c>
      <c r="B15" s="64">
        <f>+VLOOKUP(A15,Agrícola!$B$7:$M$33,12,0)</f>
        <v>3.8327811948089291E-2</v>
      </c>
      <c r="C15" s="64">
        <f>+VLOOKUP(A15,Construcción!$B$7:$M$33,12,0)</f>
        <v>3.1308319577872605E-2</v>
      </c>
      <c r="D15" s="64">
        <f>+VLOOKUP(A15,Manufactura!$B$7:$M$33,12,0)</f>
        <v>1.6795094694560326E-2</v>
      </c>
      <c r="E15" s="64">
        <f>+VLOOKUP(A15,Minería!$B$7:$M$333,12,0)</f>
        <v>5.4291537084063743E-4</v>
      </c>
      <c r="F15" s="64">
        <f>+IFERROR(VLOOKUP(A15,'Madera Rolliza'!K:M,3,0),0)</f>
        <v>5.3299321291481849E-5</v>
      </c>
    </row>
    <row r="16" spans="1:6" ht="12">
      <c r="A16" s="66" t="s">
        <v>18</v>
      </c>
      <c r="B16" s="64">
        <f>+VLOOKUP(A16,Agrícola!$B$7:$M$33,12,0)</f>
        <v>2.8305959871514103E-2</v>
      </c>
      <c r="C16" s="64">
        <f>+VLOOKUP(A16,Construcción!$B$7:$M$33,12,0)</f>
        <v>0.36640949367645126</v>
      </c>
      <c r="D16" s="64">
        <f>+VLOOKUP(A16,Manufactura!$B$7:$M$33,12,0)</f>
        <v>0.58582800436211002</v>
      </c>
      <c r="E16" s="64">
        <f>+VLOOKUP(A16,Minería!$B$7:$M$333,12,0)</f>
        <v>0</v>
      </c>
      <c r="F16" s="64">
        <f>+IFERROR(VLOOKUP(A16,'Madera Rolliza'!K:M,3,0),0)</f>
        <v>0</v>
      </c>
    </row>
    <row r="17" spans="1:6" ht="12">
      <c r="A17" s="66" t="s">
        <v>19</v>
      </c>
      <c r="B17" s="64">
        <f>+VLOOKUP(A17,Agrícola!$B$7:$M$33,12,0)</f>
        <v>0.12689170618161069</v>
      </c>
      <c r="C17" s="64">
        <f>+VLOOKUP(A17,Construcción!$B$7:$M$33,12,0)</f>
        <v>1.7924194693772811E-2</v>
      </c>
      <c r="D17" s="64">
        <f>+VLOOKUP(A17,Manufactura!$B$7:$M$33,12,0)</f>
        <v>1.9693217719057708E-2</v>
      </c>
      <c r="E17" s="64">
        <f>+VLOOKUP(A17,Minería!$B$7:$M$333,12,0)</f>
        <v>5.7859972848169149E-2</v>
      </c>
      <c r="F17" s="64">
        <f>+IFERROR(VLOOKUP(A17,'Madera Rolliza'!K:M,3,0),0)</f>
        <v>0</v>
      </c>
    </row>
    <row r="18" spans="1:6" ht="12">
      <c r="A18" s="66" t="s">
        <v>20</v>
      </c>
      <c r="B18" s="64">
        <f>+VLOOKUP(A18,Agrícola!$B$7:$M$33,12,0)</f>
        <v>2.7783654646619426E-2</v>
      </c>
      <c r="C18" s="64">
        <f>+VLOOKUP(A18,Construcción!$B$7:$M$33,12,0)</f>
        <v>9.4557805034028112E-3</v>
      </c>
      <c r="D18" s="64">
        <f>+VLOOKUP(A18,Manufactura!$B$7:$M$33,12,0)</f>
        <v>9.1050417456921429E-3</v>
      </c>
      <c r="E18" s="64">
        <f>+VLOOKUP(A18,Minería!$B$7:$M$333,12,0)</f>
        <v>2.6217895693745715E-2</v>
      </c>
      <c r="F18" s="64">
        <f>+IFERROR(VLOOKUP(A18,'Madera Rolliza'!K:M,3,0),0)</f>
        <v>0.10598064837315044</v>
      </c>
    </row>
    <row r="19" spans="1:6" ht="12">
      <c r="A19" s="66" t="s">
        <v>21</v>
      </c>
      <c r="B19" s="64">
        <f>+VLOOKUP(A19,Agrícola!$B$7:$M$33,12,0)</f>
        <v>6.207730679982466E-3</v>
      </c>
      <c r="C19" s="64">
        <f>+VLOOKUP(A19,Construcción!$B$7:$M$33,12,0)</f>
        <v>5.2588740300605228E-3</v>
      </c>
      <c r="D19" s="64">
        <f>+VLOOKUP(A19,Manufactura!$B$7:$M$33,12,0)</f>
        <v>1.7980178347518235E-3</v>
      </c>
      <c r="E19" s="64">
        <f>+VLOOKUP(A19,Minería!$B$7:$M$333,12,0)</f>
        <v>9.3801063024836189E-3</v>
      </c>
      <c r="F19" s="64">
        <f>+IFERROR(VLOOKUP(A19,'Madera Rolliza'!K:M,3,0),0)</f>
        <v>0.21731328505337383</v>
      </c>
    </row>
    <row r="20" spans="1:6" ht="12">
      <c r="A20" s="66" t="s">
        <v>22</v>
      </c>
      <c r="B20" s="64">
        <f>+VLOOKUP(A20,Agrícola!$B$7:$M$33,12,0)</f>
        <v>3.3652240864759757E-3</v>
      </c>
      <c r="C20" s="64">
        <f>+VLOOKUP(A20,Construcción!$B$7:$M$33,12,0)</f>
        <v>1.8595293817640097E-2</v>
      </c>
      <c r="D20" s="64">
        <f>+VLOOKUP(A20,Manufactura!$B$7:$M$33,12,0)</f>
        <v>5.8596030059296068E-2</v>
      </c>
      <c r="E20" s="64">
        <f>+VLOOKUP(A20,Minería!$B$7:$M$333,12,0)</f>
        <v>4.6396845384611057E-2</v>
      </c>
      <c r="F20" s="64">
        <f>+IFERROR(VLOOKUP(A20,'Madera Rolliza'!K:M,3,0),0)</f>
        <v>0</v>
      </c>
    </row>
    <row r="21" spans="1:6" ht="12">
      <c r="A21" s="66" t="s">
        <v>23</v>
      </c>
      <c r="B21" s="64">
        <f>+VLOOKUP(A21,Agrícola!$B$7:$M$33,12,0)</f>
        <v>1.4814303034000251E-2</v>
      </c>
      <c r="C21" s="64">
        <f>+VLOOKUP(A21,Construcción!$B$7:$M$33,12,0)</f>
        <v>9.8039039138830483E-3</v>
      </c>
      <c r="D21" s="64">
        <f>+VLOOKUP(A21,Manufactura!$B$7:$M$33,12,0)</f>
        <v>1.4631779429031973E-3</v>
      </c>
      <c r="E21" s="64">
        <f>+VLOOKUP(A21,Minería!$B$7:$M$333,12,0)</f>
        <v>4.8509240850058415E-2</v>
      </c>
      <c r="F21" s="64">
        <f>+IFERROR(VLOOKUP(A21,'Madera Rolliza'!K:M,3,0),0)</f>
        <v>1.123433513189555E-2</v>
      </c>
    </row>
    <row r="22" spans="1:6" ht="12">
      <c r="A22" s="66" t="s">
        <v>24</v>
      </c>
      <c r="B22" s="64">
        <f>+VLOOKUP(A22,Agrícola!$B$7:$M$33,12,0)</f>
        <v>6.220763055131593E-2</v>
      </c>
      <c r="C22" s="64">
        <f>+VLOOKUP(A22,Construcción!$B$7:$M$33,12,0)</f>
        <v>5.4300196909999966E-2</v>
      </c>
      <c r="D22" s="64">
        <f>+VLOOKUP(A22,Manufactura!$B$7:$M$33,12,0)</f>
        <v>4.0270641342660146E-2</v>
      </c>
      <c r="E22" s="64">
        <f>+VLOOKUP(A22,Minería!$B$7:$M$333,12,0)</f>
        <v>3.4404520531752684E-2</v>
      </c>
      <c r="F22" s="64">
        <f>+IFERROR(VLOOKUP(A22,'Madera Rolliza'!K:M,3,0),0)</f>
        <v>0</v>
      </c>
    </row>
    <row r="23" spans="1:6" ht="12">
      <c r="A23" s="66" t="s">
        <v>25</v>
      </c>
      <c r="B23" s="64">
        <f>+VLOOKUP(A23,Agrícola!$B$7:$M$33,12,0)</f>
        <v>5.2038328731700029E-2</v>
      </c>
      <c r="C23" s="64">
        <f>+VLOOKUP(A23,Construcción!$B$7:$M$33,12,0)</f>
        <v>2.6957363128277501E-2</v>
      </c>
      <c r="D23" s="64">
        <f>+VLOOKUP(A23,Manufactura!$B$7:$M$33,12,0)</f>
        <v>1.1049859262493879E-2</v>
      </c>
      <c r="E23" s="64">
        <f>+VLOOKUP(A23,Minería!$B$7:$M$333,12,0)</f>
        <v>1.1059948708342147E-2</v>
      </c>
      <c r="F23" s="64">
        <f>+IFERROR(VLOOKUP(A23,'Madera Rolliza'!K:M,3,0),0)</f>
        <v>0</v>
      </c>
    </row>
    <row r="24" spans="1:6" ht="12">
      <c r="A24" s="66" t="s">
        <v>26</v>
      </c>
      <c r="B24" s="64">
        <f>+VLOOKUP(A24,Agrícola!$B$7:$M$33,12,0)</f>
        <v>5.5723259421561713E-2</v>
      </c>
      <c r="C24" s="64">
        <f>+VLOOKUP(A24,Construcción!$B$7:$M$33,12,0)</f>
        <v>1.5836969747763181E-2</v>
      </c>
      <c r="D24" s="64">
        <f>+VLOOKUP(A24,Manufactura!$B$7:$M$33,12,0)</f>
        <v>8.273686648103136E-3</v>
      </c>
      <c r="E24" s="64">
        <f>+VLOOKUP(A24,Minería!$B$7:$M$333,12,0)</f>
        <v>6.4111543647553295E-4</v>
      </c>
      <c r="F24" s="64">
        <f>+IFERROR(VLOOKUP(A24,'Madera Rolliza'!K:M,3,0),0)</f>
        <v>1.0038427947988798E-2</v>
      </c>
    </row>
    <row r="25" spans="1:6" ht="12">
      <c r="A25" s="66" t="s">
        <v>27</v>
      </c>
      <c r="B25" s="64">
        <f>+VLOOKUP(A25,Agrícola!$B$7:$M$33,12,0)</f>
        <v>1.5414585287340889E-2</v>
      </c>
      <c r="C25" s="64">
        <f>+VLOOKUP(A25,Construcción!$B$7:$M$33,12,0)</f>
        <v>1.8934879027996843E-2</v>
      </c>
      <c r="D25" s="64">
        <f>+VLOOKUP(A25,Manufactura!$B$7:$M$33,12,0)</f>
        <v>4.1764431997264109E-3</v>
      </c>
      <c r="E25" s="64">
        <f>+VLOOKUP(A25,Minería!$B$7:$M$333,12,0)</f>
        <v>5.0503980259042666E-2</v>
      </c>
      <c r="F25" s="64">
        <f>+IFERROR(VLOOKUP(A25,'Madera Rolliza'!K:M,3,0),0)</f>
        <v>0</v>
      </c>
    </row>
    <row r="26" spans="1:6" ht="12">
      <c r="A26" s="66" t="s">
        <v>28</v>
      </c>
      <c r="B26" s="64">
        <f>+VLOOKUP(A26,Agrícola!$B$7:$M$33,12,0)</f>
        <v>6.7987233484689998E-3</v>
      </c>
      <c r="C26" s="64">
        <f>+VLOOKUP(A26,Construcción!$B$7:$M$33,12,0)</f>
        <v>8.3898899661432203E-3</v>
      </c>
      <c r="D26" s="64">
        <f>+VLOOKUP(A26,Manufactura!$B$7:$M$33,12,0)</f>
        <v>4.606573580023878E-3</v>
      </c>
      <c r="E26" s="64">
        <f>+VLOOKUP(A26,Minería!$B$7:$M$333,12,0)</f>
        <v>3.1094163450857905E-3</v>
      </c>
      <c r="F26" s="64">
        <f>+IFERROR(VLOOKUP(A26,'Madera Rolliza'!K:M,3,0),0)</f>
        <v>0</v>
      </c>
    </row>
    <row r="27" spans="1:6" ht="12">
      <c r="A27" s="66" t="s">
        <v>29</v>
      </c>
      <c r="B27" s="64">
        <f>+VLOOKUP(A27,Agrícola!$B$7:$M$33,12,0)</f>
        <v>1.6297463249375758E-2</v>
      </c>
      <c r="C27" s="64">
        <f>+VLOOKUP(A27,Construcción!$B$7:$M$33,12,0)</f>
        <v>1.0374982214190287E-2</v>
      </c>
      <c r="D27" s="64">
        <f>+VLOOKUP(A27,Manufactura!$B$7:$M$33,12,0)</f>
        <v>9.1030397146526568E-3</v>
      </c>
      <c r="E27" s="64">
        <f>+VLOOKUP(A27,Minería!$B$7:$M$333,12,0)</f>
        <v>3.5468838959729688E-3</v>
      </c>
      <c r="F27" s="64">
        <f>+IFERROR(VLOOKUP(A27,'Madera Rolliza'!K:M,3,0),0)</f>
        <v>0.56451663217048476</v>
      </c>
    </row>
    <row r="29" spans="1:6">
      <c r="B29" s="67"/>
      <c r="C29" s="67"/>
      <c r="D29" s="67"/>
      <c r="E29" s="67"/>
      <c r="F29" s="67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E2E65F-BCB1-420E-811A-1FC232D4668D}">
  <sheetPr codeName="Hoja1"/>
  <dimension ref="A1:M40"/>
  <sheetViews>
    <sheetView showGridLines="0" topLeftCell="A2" zoomScale="90" zoomScaleNormal="90" zoomScaleSheetLayoutView="90" workbookViewId="0">
      <selection activeCell="B9" sqref="B9:B33"/>
    </sheetView>
  </sheetViews>
  <sheetFormatPr defaultColWidth="11.42578125" defaultRowHeight="16.5" customHeight="1"/>
  <cols>
    <col min="1" max="2" width="26" style="8" customWidth="1"/>
    <col min="3" max="8" width="11.7109375" style="8" customWidth="1"/>
    <col min="9" max="10" width="11.7109375" style="8" bestFit="1" customWidth="1"/>
    <col min="11" max="16384" width="11.42578125" style="8"/>
  </cols>
  <sheetData>
    <row r="1" spans="1:13" s="2" customFormat="1" ht="16.5" customHeight="1">
      <c r="A1" s="1" t="s">
        <v>30</v>
      </c>
      <c r="B1" s="1"/>
    </row>
    <row r="2" spans="1:13" s="2" customFormat="1" ht="16.5" customHeight="1">
      <c r="A2" s="1" t="s">
        <v>31</v>
      </c>
      <c r="B2" s="1"/>
    </row>
    <row r="3" spans="1:13" s="4" customFormat="1" ht="16.5" customHeight="1">
      <c r="A3" s="3" t="s">
        <v>32</v>
      </c>
      <c r="B3" s="3"/>
    </row>
    <row r="4" spans="1:13" s="2" customFormat="1" ht="16.5" customHeight="1">
      <c r="A4" s="5" t="s">
        <v>33</v>
      </c>
      <c r="B4" s="5"/>
    </row>
    <row r="5" spans="1:13" s="2" customFormat="1" ht="16.5" customHeight="1">
      <c r="A5" s="6" t="s">
        <v>34</v>
      </c>
      <c r="B5" s="6"/>
    </row>
    <row r="6" spans="1:13" ht="16.5" customHeight="1">
      <c r="A6" s="7"/>
      <c r="B6" s="7"/>
    </row>
    <row r="7" spans="1:13" s="12" customFormat="1" ht="27" customHeight="1">
      <c r="A7" s="9" t="s">
        <v>35</v>
      </c>
      <c r="B7" s="10" t="s">
        <v>36</v>
      </c>
      <c r="C7" s="11">
        <v>2014</v>
      </c>
      <c r="D7" s="11">
        <v>2015</v>
      </c>
      <c r="E7" s="11">
        <v>2016</v>
      </c>
      <c r="F7" s="11">
        <v>2017</v>
      </c>
      <c r="G7" s="11">
        <v>2018</v>
      </c>
      <c r="H7" s="11">
        <v>2019</v>
      </c>
      <c r="I7" s="11" t="s">
        <v>37</v>
      </c>
      <c r="J7" s="11" t="s">
        <v>38</v>
      </c>
      <c r="K7" s="11" t="s">
        <v>39</v>
      </c>
      <c r="L7" s="11" t="s">
        <v>40</v>
      </c>
      <c r="M7" s="10" t="s">
        <v>41</v>
      </c>
    </row>
    <row r="8" spans="1:13" s="12" customFormat="1" ht="8.25" customHeight="1">
      <c r="A8" s="13"/>
      <c r="B8" s="14"/>
    </row>
    <row r="9" spans="1:13" s="19" customFormat="1" ht="16.5" customHeight="1">
      <c r="A9" s="15" t="s">
        <v>5</v>
      </c>
      <c r="B9" s="16" t="s">
        <v>5</v>
      </c>
      <c r="C9" s="17">
        <v>3.6802159739201303</v>
      </c>
      <c r="D9" s="17">
        <v>3.6419032181545035</v>
      </c>
      <c r="E9" s="17">
        <v>3.4338674267226437</v>
      </c>
      <c r="F9" s="17">
        <v>3.5895169771634614</v>
      </c>
      <c r="G9" s="17">
        <v>3.5661278497364104</v>
      </c>
      <c r="H9" s="17">
        <v>3.5615220194069348</v>
      </c>
      <c r="I9" s="17">
        <v>3.4292600821382884</v>
      </c>
      <c r="J9" s="17">
        <v>3.0612005387032641</v>
      </c>
      <c r="K9" s="17">
        <v>2.9313853346456695</v>
      </c>
      <c r="L9" s="17">
        <v>3.0019355043081601</v>
      </c>
      <c r="M9" s="18">
        <f>+AVERAGE(C9:L9)/100</f>
        <v>3.3896934924899459E-2</v>
      </c>
    </row>
    <row r="10" spans="1:13" s="19" customFormat="1" ht="16.5" customHeight="1">
      <c r="A10" s="20" t="s">
        <v>42</v>
      </c>
      <c r="B10" s="21" t="s">
        <v>6</v>
      </c>
      <c r="C10" s="17">
        <v>2.5360717196414018</v>
      </c>
      <c r="D10" s="17">
        <v>2.6433818296829288</v>
      </c>
      <c r="E10" s="17">
        <v>2.4679543966413742</v>
      </c>
      <c r="F10" s="17">
        <v>2.4020582932692309</v>
      </c>
      <c r="G10" s="17">
        <v>2.4691687323255245</v>
      </c>
      <c r="H10" s="17">
        <v>2.4162685756938318</v>
      </c>
      <c r="I10" s="17">
        <v>2.4105231266410825</v>
      </c>
      <c r="J10" s="17">
        <v>2.6396620278330021</v>
      </c>
      <c r="K10" s="17">
        <v>2.4442359744094486</v>
      </c>
      <c r="L10" s="17">
        <v>2.4322858590978207</v>
      </c>
      <c r="M10" s="22">
        <f t="shared" ref="M10:M33" si="0">+AVERAGE(C10:L10)/100</f>
        <v>2.4861610535235643E-2</v>
      </c>
    </row>
    <row r="11" spans="1:13" s="19" customFormat="1" ht="16.5" customHeight="1">
      <c r="A11" s="20" t="s">
        <v>43</v>
      </c>
      <c r="B11" s="21" t="s">
        <v>7</v>
      </c>
      <c r="C11" s="17">
        <v>1.5497188264058679</v>
      </c>
      <c r="D11" s="17">
        <v>1.5488099944650906</v>
      </c>
      <c r="E11" s="17">
        <v>1.5516658321457459</v>
      </c>
      <c r="F11" s="17">
        <v>1.6064978966346153</v>
      </c>
      <c r="G11" s="17">
        <v>1.5793841427224804</v>
      </c>
      <c r="H11" s="17">
        <v>1.5753952636221753</v>
      </c>
      <c r="I11" s="17">
        <v>1.4809028479095132</v>
      </c>
      <c r="J11" s="17">
        <v>1.4666068107484129</v>
      </c>
      <c r="K11" s="17">
        <v>1.4379183070866142</v>
      </c>
      <c r="L11" s="17">
        <v>1.4122529143436391</v>
      </c>
      <c r="M11" s="22">
        <f t="shared" si="0"/>
        <v>1.5209152836084157E-2</v>
      </c>
    </row>
    <row r="12" spans="1:13" s="19" customFormat="1" ht="16.5" customHeight="1">
      <c r="A12" s="20" t="s">
        <v>8</v>
      </c>
      <c r="B12" s="21" t="s">
        <v>8</v>
      </c>
      <c r="C12" s="17">
        <v>6.5158801955990224</v>
      </c>
      <c r="D12" s="17">
        <v>6.2304261880287815</v>
      </c>
      <c r="E12" s="17">
        <v>6.4037014212533219</v>
      </c>
      <c r="F12" s="17">
        <v>6.3434945913461531</v>
      </c>
      <c r="G12" s="17">
        <v>6.2866215131096608</v>
      </c>
      <c r="H12" s="17">
        <v>5.9843998100020359</v>
      </c>
      <c r="I12" s="17">
        <v>5.9492627751969298</v>
      </c>
      <c r="J12" s="17">
        <v>5.7071634707881742</v>
      </c>
      <c r="K12" s="17">
        <v>5.4130536417322839</v>
      </c>
      <c r="L12" s="17">
        <v>5.4428978712620379</v>
      </c>
      <c r="M12" s="22">
        <f t="shared" si="0"/>
        <v>6.0276901478318407E-2</v>
      </c>
    </row>
    <row r="13" spans="1:13" s="19" customFormat="1" ht="16.5" customHeight="1">
      <c r="A13" s="20" t="s">
        <v>9</v>
      </c>
      <c r="B13" s="21" t="s">
        <v>9</v>
      </c>
      <c r="C13" s="17">
        <v>2.5004441727791362</v>
      </c>
      <c r="D13" s="17">
        <v>2.4562939827627104</v>
      </c>
      <c r="E13" s="17">
        <v>2.3642799368331859</v>
      </c>
      <c r="F13" s="17">
        <v>2.4461388221153846</v>
      </c>
      <c r="G13" s="17">
        <v>2.618290681841986</v>
      </c>
      <c r="H13" s="17">
        <v>2.5113116645178799</v>
      </c>
      <c r="I13" s="17">
        <v>2.6055510671244866</v>
      </c>
      <c r="J13" s="17">
        <v>2.3413711280702878</v>
      </c>
      <c r="K13" s="17">
        <v>2.8739819143700789</v>
      </c>
      <c r="L13" s="17">
        <v>2.9669412062848455</v>
      </c>
      <c r="M13" s="22">
        <f t="shared" si="0"/>
        <v>2.5684604576699983E-2</v>
      </c>
    </row>
    <row r="14" spans="1:13" s="19" customFormat="1" ht="16.5" customHeight="1">
      <c r="A14" s="20" t="s">
        <v>10</v>
      </c>
      <c r="B14" s="21" t="s">
        <v>10</v>
      </c>
      <c r="C14" s="17">
        <v>5.4861532192339038</v>
      </c>
      <c r="D14" s="17">
        <v>5.2670514746580217</v>
      </c>
      <c r="E14" s="17">
        <v>4.9550437160574665</v>
      </c>
      <c r="F14" s="17">
        <v>4.8887732872596148</v>
      </c>
      <c r="G14" s="17">
        <v>4.7418671228572427</v>
      </c>
      <c r="H14" s="17">
        <v>4.7704621021917619</v>
      </c>
      <c r="I14" s="17">
        <v>4.5268632599474854</v>
      </c>
      <c r="J14" s="17">
        <v>4.6239979477970889</v>
      </c>
      <c r="K14" s="17">
        <v>4.3893147145669289</v>
      </c>
      <c r="L14" s="17">
        <v>4.3744741510390268</v>
      </c>
      <c r="M14" s="22">
        <f t="shared" si="0"/>
        <v>4.802400099560853E-2</v>
      </c>
    </row>
    <row r="15" spans="1:13" s="19" customFormat="1" ht="16.5" customHeight="1">
      <c r="A15" s="20" t="s">
        <v>11</v>
      </c>
      <c r="B15" s="21" t="s">
        <v>11</v>
      </c>
      <c r="C15" s="17">
        <v>4.0971393643031782</v>
      </c>
      <c r="D15" s="17">
        <v>3.8574286392029729</v>
      </c>
      <c r="E15" s="17">
        <v>4.0045680391326117</v>
      </c>
      <c r="F15" s="17">
        <v>3.756242487980769</v>
      </c>
      <c r="G15" s="17">
        <v>3.5887930733512547</v>
      </c>
      <c r="H15" s="17">
        <v>3.6638291375449548</v>
      </c>
      <c r="I15" s="17">
        <v>3.4788224601090691</v>
      </c>
      <c r="J15" s="17">
        <v>3.3567498236388125</v>
      </c>
      <c r="K15" s="17">
        <v>3.465560408464567</v>
      </c>
      <c r="L15" s="17">
        <v>3.3468924227065386</v>
      </c>
      <c r="M15" s="22">
        <f t="shared" si="0"/>
        <v>3.6616025856434725E-2</v>
      </c>
    </row>
    <row r="16" spans="1:13" s="19" customFormat="1" ht="16.5" customHeight="1">
      <c r="A16" s="20" t="s">
        <v>12</v>
      </c>
      <c r="B16" s="21" t="s">
        <v>12</v>
      </c>
      <c r="C16" s="17">
        <v>1.2453300733496331</v>
      </c>
      <c r="D16" s="17">
        <v>1.2036253656993754</v>
      </c>
      <c r="E16" s="17">
        <v>1.2033355159265109</v>
      </c>
      <c r="F16" s="17">
        <v>1.169794170673077</v>
      </c>
      <c r="G16" s="17">
        <v>1.0488775617079216</v>
      </c>
      <c r="H16" s="17">
        <v>1.02273529212187</v>
      </c>
      <c r="I16" s="17">
        <v>1.0278159294418636</v>
      </c>
      <c r="J16" s="17">
        <v>0.91849227217341112</v>
      </c>
      <c r="K16" s="17">
        <v>0.92822650098425208</v>
      </c>
      <c r="L16" s="17">
        <v>0.91727065382665984</v>
      </c>
      <c r="M16" s="22">
        <f t="shared" si="0"/>
        <v>1.0685503335904576E-2</v>
      </c>
    </row>
    <row r="17" spans="1:13" s="19" customFormat="1" ht="16.5" customHeight="1">
      <c r="A17" s="20" t="s">
        <v>44</v>
      </c>
      <c r="B17" s="21" t="s">
        <v>13</v>
      </c>
      <c r="C17" s="17">
        <v>3.6301263243683781</v>
      </c>
      <c r="D17" s="17">
        <v>3.6487190638095988</v>
      </c>
      <c r="E17" s="17">
        <v>3.4273812733505373</v>
      </c>
      <c r="F17" s="17">
        <v>3.7668381911057693</v>
      </c>
      <c r="G17" s="17">
        <v>3.6698041406277278</v>
      </c>
      <c r="H17" s="17">
        <v>3.7343760602564973</v>
      </c>
      <c r="I17" s="17">
        <v>3.8121221302093855</v>
      </c>
      <c r="J17" s="17">
        <v>3.7891842493426537</v>
      </c>
      <c r="K17" s="17">
        <v>3.7074741633858266</v>
      </c>
      <c r="L17" s="17">
        <v>3.9751552204764318</v>
      </c>
      <c r="M17" s="22">
        <f t="shared" si="0"/>
        <v>3.7161180816932801E-2</v>
      </c>
    </row>
    <row r="18" spans="1:13" s="19" customFormat="1" ht="16.5" customHeight="1">
      <c r="A18" s="20" t="s">
        <v>14</v>
      </c>
      <c r="B18" s="21" t="s">
        <v>14</v>
      </c>
      <c r="C18" s="17">
        <v>7.9065199674001638</v>
      </c>
      <c r="D18" s="17">
        <v>7.7068791017632643</v>
      </c>
      <c r="E18" s="17">
        <v>7.7029850171397758</v>
      </c>
      <c r="F18" s="17">
        <v>8.0146634615384613</v>
      </c>
      <c r="G18" s="17">
        <v>8.3552805222916593</v>
      </c>
      <c r="H18" s="17">
        <v>8.4447071995657197</v>
      </c>
      <c r="I18" s="17">
        <v>8.3129165825085831</v>
      </c>
      <c r="J18" s="17">
        <v>8.7973193099467704</v>
      </c>
      <c r="K18" s="17">
        <v>8.8391178641732271</v>
      </c>
      <c r="L18" s="17">
        <v>9.921445767866194</v>
      </c>
      <c r="M18" s="22">
        <f t="shared" si="0"/>
        <v>8.4001834794193805E-2</v>
      </c>
    </row>
    <row r="19" spans="1:13" s="19" customFormat="1" ht="16.5" customHeight="1">
      <c r="A19" s="20" t="s">
        <v>45</v>
      </c>
      <c r="B19" s="21" t="s">
        <v>15</v>
      </c>
      <c r="C19" s="17">
        <v>4.5173431132844328</v>
      </c>
      <c r="D19" s="17">
        <v>4.730880841306238</v>
      </c>
      <c r="E19" s="17">
        <v>4.8565612602549786</v>
      </c>
      <c r="F19" s="17">
        <v>5.1341195913461544</v>
      </c>
      <c r="G19" s="17">
        <v>5.2030757951331914</v>
      </c>
      <c r="H19" s="17">
        <v>4.921686910497387</v>
      </c>
      <c r="I19" s="17">
        <v>4.8534706793240421</v>
      </c>
      <c r="J19" s="17">
        <v>4.7539408709036106</v>
      </c>
      <c r="K19" s="17">
        <v>4.6464351624015752</v>
      </c>
      <c r="L19" s="17">
        <v>4.8477192093258994</v>
      </c>
      <c r="M19" s="22">
        <f t="shared" si="0"/>
        <v>4.8465233433777517E-2</v>
      </c>
    </row>
    <row r="20" spans="1:13" s="19" customFormat="1" ht="16.5" customHeight="1">
      <c r="A20" s="20" t="s">
        <v>16</v>
      </c>
      <c r="B20" s="21" t="s">
        <v>16</v>
      </c>
      <c r="C20" s="17">
        <v>11.409286878565608</v>
      </c>
      <c r="D20" s="17">
        <v>11.35692259033763</v>
      </c>
      <c r="E20" s="17">
        <v>11.225440049300929</v>
      </c>
      <c r="F20" s="17">
        <v>11.012481219951924</v>
      </c>
      <c r="G20" s="17">
        <v>11.835432740983835</v>
      </c>
      <c r="H20" s="17">
        <v>12.830114677342744</v>
      </c>
      <c r="I20" s="17">
        <v>13.001804349289706</v>
      </c>
      <c r="J20" s="17">
        <v>12.581055601872634</v>
      </c>
      <c r="K20" s="17">
        <v>13.095810777559056</v>
      </c>
      <c r="L20" s="17">
        <v>12.592286492650787</v>
      </c>
      <c r="M20" s="22">
        <f t="shared" si="0"/>
        <v>0.12094063537785486</v>
      </c>
    </row>
    <row r="21" spans="1:13" s="19" customFormat="1" ht="16.5" customHeight="1">
      <c r="A21" s="20" t="s">
        <v>17</v>
      </c>
      <c r="B21" s="21" t="s">
        <v>17</v>
      </c>
      <c r="C21" s="17">
        <v>3.4664832925835372</v>
      </c>
      <c r="D21" s="17">
        <v>3.6406104214438204</v>
      </c>
      <c r="E21" s="17">
        <v>3.4995146939875981</v>
      </c>
      <c r="F21" s="17">
        <v>3.435674579326923</v>
      </c>
      <c r="G21" s="17">
        <v>3.5801592012009915</v>
      </c>
      <c r="H21" s="17">
        <v>3.6170862455045123</v>
      </c>
      <c r="I21" s="17">
        <v>4.0365347067932404</v>
      </c>
      <c r="J21" s="17">
        <v>4.3806195087539281</v>
      </c>
      <c r="K21" s="17">
        <v>4.5967058316929137</v>
      </c>
      <c r="L21" s="17">
        <v>4.0744234668018251</v>
      </c>
      <c r="M21" s="22">
        <f t="shared" si="0"/>
        <v>3.8327811948089291E-2</v>
      </c>
    </row>
    <row r="22" spans="1:13" s="19" customFormat="1" ht="16.5" customHeight="1">
      <c r="A22" s="20"/>
      <c r="B22" s="21" t="s">
        <v>18</v>
      </c>
      <c r="C22" s="17">
        <v>2.8799796251018743</v>
      </c>
      <c r="D22" s="17">
        <v>2.9071242191824145</v>
      </c>
      <c r="E22" s="17">
        <v>3.0574278781342681</v>
      </c>
      <c r="F22" s="17">
        <v>3.0234337439903847</v>
      </c>
      <c r="G22" s="17">
        <v>2.913888210033865</v>
      </c>
      <c r="H22" s="17">
        <v>2.8737192101513198</v>
      </c>
      <c r="I22" s="17">
        <v>2.7401871675755745</v>
      </c>
      <c r="J22" s="17">
        <v>2.6409286218174821</v>
      </c>
      <c r="K22" s="17">
        <v>2.5574649360236221</v>
      </c>
      <c r="L22" s="17">
        <v>2.7118062595032946</v>
      </c>
      <c r="M22" s="22">
        <f t="shared" si="0"/>
        <v>2.8305959871514103E-2</v>
      </c>
    </row>
    <row r="23" spans="1:13" s="19" customFormat="1" ht="16.5" customHeight="1">
      <c r="A23" s="20" t="s">
        <v>19</v>
      </c>
      <c r="B23" s="21" t="s">
        <v>19</v>
      </c>
      <c r="C23" s="17">
        <v>12.885167074164631</v>
      </c>
      <c r="D23" s="17">
        <v>12.93879180833399</v>
      </c>
      <c r="E23" s="17">
        <v>13.322100681739398</v>
      </c>
      <c r="F23" s="17">
        <v>13.231659405048077</v>
      </c>
      <c r="G23" s="17">
        <v>12.581594106762559</v>
      </c>
      <c r="H23" s="17">
        <v>12.625924543665604</v>
      </c>
      <c r="I23" s="17">
        <v>12.358971251599003</v>
      </c>
      <c r="J23" s="17">
        <v>12.336740845251073</v>
      </c>
      <c r="K23" s="17">
        <v>12.13351685531496</v>
      </c>
      <c r="L23" s="17">
        <v>12.477239609731374</v>
      </c>
      <c r="M23" s="22">
        <f t="shared" si="0"/>
        <v>0.12689170618161069</v>
      </c>
    </row>
    <row r="24" spans="1:13" s="19" customFormat="1" ht="16.5" customHeight="1">
      <c r="A24" s="20" t="s">
        <v>20</v>
      </c>
      <c r="B24" s="21" t="s">
        <v>20</v>
      </c>
      <c r="C24" s="17">
        <v>2.9569274653626731</v>
      </c>
      <c r="D24" s="17">
        <v>2.995168814738673</v>
      </c>
      <c r="E24" s="17">
        <v>2.942984246812772</v>
      </c>
      <c r="F24" s="17">
        <v>2.9683518629807693</v>
      </c>
      <c r="G24" s="17">
        <v>2.8128129036762912</v>
      </c>
      <c r="H24" s="17">
        <v>2.7313768066770714</v>
      </c>
      <c r="I24" s="17">
        <v>2.5050461186292332</v>
      </c>
      <c r="J24" s="17">
        <v>2.6241133842108639</v>
      </c>
      <c r="K24" s="17">
        <v>2.5545675442913387</v>
      </c>
      <c r="L24" s="17">
        <v>2.6923054992397364</v>
      </c>
      <c r="M24" s="22">
        <f t="shared" si="0"/>
        <v>2.7783654646619426E-2</v>
      </c>
    </row>
    <row r="25" spans="1:13" s="19" customFormat="1" ht="16.5" customHeight="1">
      <c r="A25" s="20" t="s">
        <v>21</v>
      </c>
      <c r="B25" s="21" t="s">
        <v>21</v>
      </c>
      <c r="C25" s="17">
        <v>0.57023227383863084</v>
      </c>
      <c r="D25" s="17">
        <v>0.60107535383885502</v>
      </c>
      <c r="E25" s="17">
        <v>0.61646959134152446</v>
      </c>
      <c r="F25" s="17">
        <v>0.6608473557692307</v>
      </c>
      <c r="G25" s="17">
        <v>0.63942673602625422</v>
      </c>
      <c r="H25" s="17">
        <v>0.64681753409784903</v>
      </c>
      <c r="I25" s="17">
        <v>0.57902443950717031</v>
      </c>
      <c r="J25" s="17">
        <v>0.62761495542871804</v>
      </c>
      <c r="K25" s="17">
        <v>0.60634534940944884</v>
      </c>
      <c r="L25" s="17">
        <v>0.65987709072478462</v>
      </c>
      <c r="M25" s="22">
        <f t="shared" si="0"/>
        <v>6.207730679982466E-3</v>
      </c>
    </row>
    <row r="26" spans="1:13" s="19" customFormat="1" ht="16.5" customHeight="1">
      <c r="A26" s="20" t="s">
        <v>22</v>
      </c>
      <c r="B26" s="21" t="s">
        <v>22</v>
      </c>
      <c r="C26" s="17">
        <v>0.36358598207008963</v>
      </c>
      <c r="D26" s="17">
        <v>0.36767612872618011</v>
      </c>
      <c r="E26" s="17">
        <v>0.31968570658244427</v>
      </c>
      <c r="F26" s="17">
        <v>0.32301682692307693</v>
      </c>
      <c r="G26" s="17">
        <v>0.32817791432461685</v>
      </c>
      <c r="H26" s="17">
        <v>0.33928207912058089</v>
      </c>
      <c r="I26" s="17">
        <v>0.37029556318588835</v>
      </c>
      <c r="J26" s="17">
        <v>0.3270698390303341</v>
      </c>
      <c r="K26" s="17">
        <v>0.32831569881889766</v>
      </c>
      <c r="L26" s="17">
        <v>0.29811834769386725</v>
      </c>
      <c r="M26" s="22">
        <f t="shared" si="0"/>
        <v>3.3652240864759757E-3</v>
      </c>
    </row>
    <row r="27" spans="1:13" s="19" customFormat="1" ht="16.5" customHeight="1">
      <c r="A27" s="20" t="s">
        <v>23</v>
      </c>
      <c r="B27" s="21" t="s">
        <v>23</v>
      </c>
      <c r="C27" s="17">
        <v>1.3177261613691931</v>
      </c>
      <c r="D27" s="17">
        <v>1.4070807306080493</v>
      </c>
      <c r="E27" s="17">
        <v>1.4168547548434309</v>
      </c>
      <c r="F27" s="17">
        <v>1.5283390925480769</v>
      </c>
      <c r="G27" s="17">
        <v>1.4658799706734629</v>
      </c>
      <c r="H27" s="17">
        <v>1.4449888036913889</v>
      </c>
      <c r="I27" s="17">
        <v>1.4564633407392447</v>
      </c>
      <c r="J27" s="17">
        <v>1.7151830949785161</v>
      </c>
      <c r="K27" s="17">
        <v>1.488988681102362</v>
      </c>
      <c r="L27" s="17">
        <v>1.5727984034465281</v>
      </c>
      <c r="M27" s="22">
        <f t="shared" si="0"/>
        <v>1.4814303034000251E-2</v>
      </c>
    </row>
    <row r="28" spans="1:13" s="19" customFormat="1" ht="16.5" customHeight="1">
      <c r="A28" s="20" t="s">
        <v>24</v>
      </c>
      <c r="B28" s="21" t="s">
        <v>24</v>
      </c>
      <c r="C28" s="17">
        <v>5.8823268133659328</v>
      </c>
      <c r="D28" s="17">
        <v>6.4707282359452831</v>
      </c>
      <c r="E28" s="17">
        <v>7.2188421985132685</v>
      </c>
      <c r="F28" s="17">
        <v>5.614374248798077</v>
      </c>
      <c r="G28" s="17">
        <v>5.6949062598191533</v>
      </c>
      <c r="H28" s="17">
        <v>5.7571283164823228</v>
      </c>
      <c r="I28" s="17">
        <v>6.1936814111627285</v>
      </c>
      <c r="J28" s="17">
        <v>6.533332264477651</v>
      </c>
      <c r="K28" s="17">
        <v>6.4968565452755911</v>
      </c>
      <c r="L28" s="17">
        <v>6.3454542574759261</v>
      </c>
      <c r="M28" s="22">
        <f t="shared" si="0"/>
        <v>6.220763055131593E-2</v>
      </c>
    </row>
    <row r="29" spans="1:13" s="19" customFormat="1" ht="16.5" customHeight="1">
      <c r="A29" s="20" t="s">
        <v>25</v>
      </c>
      <c r="B29" s="21" t="s">
        <v>25</v>
      </c>
      <c r="C29" s="17">
        <v>5.2037489812550932</v>
      </c>
      <c r="D29" s="17">
        <v>5.3059895627421518</v>
      </c>
      <c r="E29" s="17">
        <v>5.1665909178446254</v>
      </c>
      <c r="F29" s="17">
        <v>5.354120342548077</v>
      </c>
      <c r="G29" s="17">
        <v>5.2064239081101835</v>
      </c>
      <c r="H29" s="17">
        <v>5.2506208862047901</v>
      </c>
      <c r="I29" s="17">
        <v>5.3578031374133177</v>
      </c>
      <c r="J29" s="17">
        <v>5.4623420765728206</v>
      </c>
      <c r="K29" s="17">
        <v>5.6119832677165356</v>
      </c>
      <c r="L29" s="17">
        <v>4.1187056512924478</v>
      </c>
      <c r="M29" s="22">
        <f t="shared" si="0"/>
        <v>5.2038328731700029E-2</v>
      </c>
    </row>
    <row r="30" spans="1:13" s="19" customFormat="1" ht="16.5" customHeight="1">
      <c r="A30" s="20" t="s">
        <v>46</v>
      </c>
      <c r="B30" s="21" t="s">
        <v>26</v>
      </c>
      <c r="C30" s="17">
        <v>5.3696903015484923</v>
      </c>
      <c r="D30" s="17">
        <v>5.6557602593500436</v>
      </c>
      <c r="E30" s="17">
        <v>5.6767707892000159</v>
      </c>
      <c r="F30" s="17">
        <v>6.0923715444711544</v>
      </c>
      <c r="G30" s="17">
        <v>5.749411723632301</v>
      </c>
      <c r="H30" s="17">
        <v>5.23891226165434</v>
      </c>
      <c r="I30" s="17">
        <v>5.7159900356830278</v>
      </c>
      <c r="J30" s="17">
        <v>5.419136792150324</v>
      </c>
      <c r="K30" s="17">
        <v>5.1533372293307087</v>
      </c>
      <c r="L30" s="17">
        <v>5.6518784845413075</v>
      </c>
      <c r="M30" s="22">
        <f t="shared" si="0"/>
        <v>5.5723259421561713E-2</v>
      </c>
    </row>
    <row r="31" spans="1:13" s="19" customFormat="1" ht="16.5" customHeight="1">
      <c r="A31" s="20" t="s">
        <v>27</v>
      </c>
      <c r="B31" s="21" t="s">
        <v>27</v>
      </c>
      <c r="C31" s="17">
        <v>1.7315770171149145</v>
      </c>
      <c r="D31" s="17">
        <v>1.1545702538151341</v>
      </c>
      <c r="E31" s="17">
        <v>1.0629780841967413</v>
      </c>
      <c r="F31" s="17">
        <v>1.3936147836538462</v>
      </c>
      <c r="G31" s="17">
        <v>1.8259155814684216</v>
      </c>
      <c r="H31" s="17">
        <v>1.7338162448259482</v>
      </c>
      <c r="I31" s="17">
        <v>1.557772840503602</v>
      </c>
      <c r="J31" s="17">
        <v>1.4334188417879818</v>
      </c>
      <c r="K31" s="17">
        <v>1.7861712598425197</v>
      </c>
      <c r="L31" s="17">
        <v>1.734750380131779</v>
      </c>
      <c r="M31" s="22">
        <f t="shared" si="0"/>
        <v>1.5414585287340889E-2</v>
      </c>
    </row>
    <row r="32" spans="1:13" s="19" customFormat="1" ht="16.5" customHeight="1">
      <c r="A32" s="20" t="s">
        <v>28</v>
      </c>
      <c r="B32" s="21" t="s">
        <v>28</v>
      </c>
      <c r="C32" s="17">
        <v>0.83528932355338215</v>
      </c>
      <c r="D32" s="17">
        <v>0.72464220763817511</v>
      </c>
      <c r="E32" s="17">
        <v>0.702056773100181</v>
      </c>
      <c r="F32" s="17">
        <v>0.66214317908653852</v>
      </c>
      <c r="G32" s="17">
        <v>0.66780016059770275</v>
      </c>
      <c r="H32" s="17">
        <v>0.6523919386578001</v>
      </c>
      <c r="I32" s="17">
        <v>0.64367131219282303</v>
      </c>
      <c r="J32" s="17">
        <v>0.65505675623677284</v>
      </c>
      <c r="K32" s="17">
        <v>0.66923289862204727</v>
      </c>
      <c r="L32" s="17">
        <v>0.5864387987835783</v>
      </c>
      <c r="M32" s="22">
        <f t="shared" si="0"/>
        <v>6.7987233484689998E-3</v>
      </c>
    </row>
    <row r="33" spans="1:13" s="19" customFormat="1" ht="16.5" customHeight="1">
      <c r="A33" s="20" t="s">
        <v>29</v>
      </c>
      <c r="B33" s="21" t="s">
        <v>29</v>
      </c>
      <c r="C33" s="17">
        <v>1.4630358598207009</v>
      </c>
      <c r="D33" s="17">
        <v>1.5384597137661105</v>
      </c>
      <c r="E33" s="17">
        <v>1.4009397989446519</v>
      </c>
      <c r="F33" s="17">
        <v>1.5814340444711539</v>
      </c>
      <c r="G33" s="17">
        <v>1.570879446985302</v>
      </c>
      <c r="H33" s="17">
        <v>1.6511264165026802</v>
      </c>
      <c r="I33" s="17">
        <v>1.5952433851747123</v>
      </c>
      <c r="J33" s="17">
        <v>1.80769896748541</v>
      </c>
      <c r="K33" s="17">
        <v>1.8439991387795274</v>
      </c>
      <c r="L33" s="17">
        <v>1.8446464774455145</v>
      </c>
      <c r="M33" s="22">
        <f t="shared" si="0"/>
        <v>1.6297463249375758E-2</v>
      </c>
    </row>
    <row r="34" spans="1:13" s="19" customFormat="1" ht="7.5" customHeight="1">
      <c r="A34" s="20"/>
      <c r="B34" s="21"/>
      <c r="C34" s="17"/>
      <c r="D34" s="17"/>
      <c r="E34" s="17"/>
      <c r="F34" s="17"/>
      <c r="G34" s="17"/>
      <c r="H34" s="17"/>
    </row>
    <row r="35" spans="1:13" s="26" customFormat="1" ht="16.5" customHeight="1">
      <c r="A35" s="23" t="s">
        <v>47</v>
      </c>
      <c r="B35" s="24"/>
      <c r="C35" s="25">
        <v>100</v>
      </c>
      <c r="D35" s="25">
        <v>100</v>
      </c>
      <c r="E35" s="25">
        <v>100</v>
      </c>
      <c r="F35" s="25">
        <v>100</v>
      </c>
      <c r="G35" s="25">
        <v>100</v>
      </c>
      <c r="H35" s="25">
        <v>99.999999999999986</v>
      </c>
      <c r="I35" s="25">
        <v>99.999999999999986</v>
      </c>
      <c r="J35" s="25">
        <v>100</v>
      </c>
      <c r="K35" s="25">
        <v>100</v>
      </c>
      <c r="L35" s="25">
        <v>100</v>
      </c>
    </row>
    <row r="36" spans="1:13" ht="6" customHeight="1">
      <c r="A36" s="27"/>
      <c r="B36" s="28"/>
      <c r="C36" s="29"/>
      <c r="D36" s="29"/>
      <c r="E36" s="29"/>
      <c r="F36" s="29"/>
      <c r="G36" s="29"/>
      <c r="H36" s="29"/>
      <c r="I36" s="29"/>
      <c r="J36" s="29"/>
      <c r="K36" s="29"/>
      <c r="L36" s="29"/>
    </row>
    <row r="37" spans="1:13" s="12" customFormat="1" ht="6" customHeight="1"/>
    <row r="38" spans="1:13" s="12" customFormat="1" ht="16.5" customHeight="1">
      <c r="A38" s="30" t="s">
        <v>48</v>
      </c>
      <c r="B38" s="30"/>
    </row>
    <row r="39" spans="1:13" s="12" customFormat="1" ht="16.5" customHeight="1">
      <c r="A39" s="31" t="s">
        <v>49</v>
      </c>
      <c r="B39" s="31"/>
    </row>
    <row r="40" spans="1:13" ht="16.5" customHeight="1">
      <c r="A40" s="31" t="s">
        <v>50</v>
      </c>
      <c r="B40" s="31"/>
    </row>
  </sheetData>
  <pageMargins left="1.1023622047244095" right="0.74803149606299213" top="0.98425196850393704" bottom="0.98425196850393704" header="0" footer="0"/>
  <pageSetup paperSize="9" scale="60" pageOrder="overThenDown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145FA2-736C-487A-90C3-7D313B84CE05}">
  <sheetPr codeName="Hoja2"/>
  <dimension ref="A1:M40"/>
  <sheetViews>
    <sheetView showGridLines="0" zoomScale="90" zoomScaleNormal="90" zoomScaleSheetLayoutView="90" workbookViewId="0">
      <selection activeCell="B10" sqref="B10"/>
    </sheetView>
  </sheetViews>
  <sheetFormatPr defaultColWidth="11.42578125" defaultRowHeight="16.5" customHeight="1"/>
  <cols>
    <col min="1" max="2" width="26" style="8" customWidth="1"/>
    <col min="3" max="8" width="11.7109375" style="8" customWidth="1"/>
    <col min="9" max="9" width="11.42578125" style="8"/>
    <col min="10" max="10" width="11.7109375" style="8" bestFit="1" customWidth="1"/>
    <col min="11" max="16384" width="11.42578125" style="8"/>
  </cols>
  <sheetData>
    <row r="1" spans="1:13" s="2" customFormat="1" ht="16.5" customHeight="1">
      <c r="A1" s="1" t="s">
        <v>30</v>
      </c>
      <c r="B1" s="1"/>
    </row>
    <row r="2" spans="1:13" s="2" customFormat="1" ht="16.5" customHeight="1">
      <c r="A2" s="1" t="s">
        <v>51</v>
      </c>
      <c r="B2" s="1"/>
    </row>
    <row r="3" spans="1:13" s="4" customFormat="1" ht="16.5" customHeight="1">
      <c r="A3" s="3" t="s">
        <v>32</v>
      </c>
      <c r="B3" s="3"/>
    </row>
    <row r="4" spans="1:13" s="2" customFormat="1" ht="16.5" customHeight="1">
      <c r="A4" s="5" t="s">
        <v>33</v>
      </c>
      <c r="B4" s="5"/>
    </row>
    <row r="5" spans="1:13" s="2" customFormat="1" ht="16.5" customHeight="1">
      <c r="A5" s="6" t="s">
        <v>34</v>
      </c>
      <c r="B5" s="6"/>
    </row>
    <row r="6" spans="1:13" ht="16.5" customHeight="1">
      <c r="A6" s="7"/>
      <c r="B6" s="7"/>
    </row>
    <row r="7" spans="1:13" s="12" customFormat="1" ht="27" customHeight="1">
      <c r="A7" s="9" t="s">
        <v>35</v>
      </c>
      <c r="B7" s="10" t="s">
        <v>36</v>
      </c>
      <c r="C7" s="11">
        <v>2014</v>
      </c>
      <c r="D7" s="11">
        <v>2015</v>
      </c>
      <c r="E7" s="11">
        <v>2016</v>
      </c>
      <c r="F7" s="11">
        <v>2017</v>
      </c>
      <c r="G7" s="11">
        <v>2018</v>
      </c>
      <c r="H7" s="11">
        <v>2019</v>
      </c>
      <c r="I7" s="11" t="s">
        <v>37</v>
      </c>
      <c r="J7" s="11" t="s">
        <v>38</v>
      </c>
      <c r="K7" s="11" t="s">
        <v>39</v>
      </c>
      <c r="L7" s="11" t="s">
        <v>40</v>
      </c>
      <c r="M7" s="10" t="s">
        <v>41</v>
      </c>
    </row>
    <row r="8" spans="1:13" s="12" customFormat="1" ht="8.25" customHeight="1">
      <c r="A8" s="13"/>
      <c r="B8" s="14"/>
      <c r="C8" s="32"/>
      <c r="D8" s="32"/>
      <c r="E8" s="32"/>
      <c r="F8" s="32"/>
      <c r="G8" s="32"/>
      <c r="H8" s="32"/>
      <c r="I8" s="32"/>
      <c r="J8" s="32"/>
      <c r="K8" s="32"/>
      <c r="L8" s="32"/>
    </row>
    <row r="9" spans="1:13" s="19" customFormat="1" ht="16.5" customHeight="1">
      <c r="A9" s="15" t="s">
        <v>5</v>
      </c>
      <c r="B9" s="16" t="s">
        <v>5</v>
      </c>
      <c r="C9" s="17">
        <v>1.0928088332442041</v>
      </c>
      <c r="D9" s="17">
        <v>1.0212744739553901</v>
      </c>
      <c r="E9" s="17">
        <v>0.97542164561283706</v>
      </c>
      <c r="F9" s="17">
        <v>1.1409172721818543</v>
      </c>
      <c r="G9" s="17">
        <v>1.2014292038196421</v>
      </c>
      <c r="H9" s="17">
        <v>0.97021097572376824</v>
      </c>
      <c r="I9" s="17">
        <v>1.1666285791297877</v>
      </c>
      <c r="J9" s="17">
        <v>0.99369026933101656</v>
      </c>
      <c r="K9" s="17">
        <v>0.76308726608612787</v>
      </c>
      <c r="L9" s="17">
        <v>1.0441859796423025</v>
      </c>
      <c r="M9" s="33">
        <f>+AVERAGE(C9:L9)/100</f>
        <v>1.036965449872693E-2</v>
      </c>
    </row>
    <row r="10" spans="1:13" s="19" customFormat="1" ht="16.5" customHeight="1">
      <c r="A10" s="20" t="s">
        <v>42</v>
      </c>
      <c r="B10" s="21" t="s">
        <v>6</v>
      </c>
      <c r="C10" s="17">
        <v>3.5169492591777027</v>
      </c>
      <c r="D10" s="17">
        <v>3.0007745238174386</v>
      </c>
      <c r="E10" s="17">
        <v>2.8180266302492321</v>
      </c>
      <c r="F10" s="17">
        <v>2.9304913005799613</v>
      </c>
      <c r="G10" s="17">
        <v>3.369129829886802</v>
      </c>
      <c r="H10" s="17">
        <v>3.3073638941693413</v>
      </c>
      <c r="I10" s="17">
        <v>3.6327233467811637</v>
      </c>
      <c r="J10" s="17">
        <v>4.187214921807124</v>
      </c>
      <c r="K10" s="17">
        <v>4.8666578438897856</v>
      </c>
      <c r="L10" s="17">
        <v>4.8330611305998046</v>
      </c>
      <c r="M10" s="33">
        <f t="shared" ref="M10:M33" si="0">+AVERAGE(C10:L10)/100</f>
        <v>3.6462392680958355E-2</v>
      </c>
    </row>
    <row r="11" spans="1:13" s="19" customFormat="1" ht="16.5" customHeight="1">
      <c r="A11" s="20" t="s">
        <v>43</v>
      </c>
      <c r="B11" s="21" t="s">
        <v>7</v>
      </c>
      <c r="C11" s="17">
        <v>1.7917046777187078</v>
      </c>
      <c r="D11" s="17">
        <v>1.6797061463284912</v>
      </c>
      <c r="E11" s="17">
        <v>1.8912427449641518</v>
      </c>
      <c r="F11" s="17">
        <v>1.7294747016865544</v>
      </c>
      <c r="G11" s="17">
        <v>1.7990798709922218</v>
      </c>
      <c r="H11" s="17">
        <v>1.789339025834398</v>
      </c>
      <c r="I11" s="17">
        <v>1.7082260290227032</v>
      </c>
      <c r="J11" s="17">
        <v>1.5241311902693309</v>
      </c>
      <c r="K11" s="17">
        <v>1.6736269553479262</v>
      </c>
      <c r="L11" s="17">
        <v>1.3777272988670999</v>
      </c>
      <c r="M11" s="33">
        <f t="shared" si="0"/>
        <v>1.6964258641031585E-2</v>
      </c>
    </row>
    <row r="12" spans="1:13" s="19" customFormat="1" ht="16.5" customHeight="1">
      <c r="A12" s="20" t="s">
        <v>8</v>
      </c>
      <c r="B12" s="21" t="s">
        <v>8</v>
      </c>
      <c r="C12" s="17">
        <v>7.0474723961118633</v>
      </c>
      <c r="D12" s="17">
        <v>6.6039457500914143</v>
      </c>
      <c r="E12" s="17">
        <v>7.1810139979515188</v>
      </c>
      <c r="F12" s="17">
        <v>7.6434971001933212</v>
      </c>
      <c r="G12" s="17">
        <v>7.7028647315499912</v>
      </c>
      <c r="H12" s="17">
        <v>7.5877528124902618</v>
      </c>
      <c r="I12" s="17">
        <v>7.1475218197639165</v>
      </c>
      <c r="J12" s="17">
        <v>6.9378556689834916</v>
      </c>
      <c r="K12" s="17">
        <v>7.2747121569042648</v>
      </c>
      <c r="L12" s="17">
        <v>7.0225889930415786</v>
      </c>
      <c r="M12" s="33">
        <f t="shared" si="0"/>
        <v>7.2149225427081631E-2</v>
      </c>
    </row>
    <row r="13" spans="1:13" s="19" customFormat="1" ht="16.5" customHeight="1">
      <c r="A13" s="20" t="s">
        <v>9</v>
      </c>
      <c r="B13" s="21" t="s">
        <v>9</v>
      </c>
      <c r="C13" s="17">
        <v>1.7411337255025323</v>
      </c>
      <c r="D13" s="17">
        <v>1.8807997872552602</v>
      </c>
      <c r="E13" s="17">
        <v>1.6318709457152611</v>
      </c>
      <c r="F13" s="17">
        <v>1.7678254783014467</v>
      </c>
      <c r="G13" s="17">
        <v>1.8053595143236578</v>
      </c>
      <c r="H13" s="17">
        <v>1.7568294431113467</v>
      </c>
      <c r="I13" s="17">
        <v>1.7075668216536437</v>
      </c>
      <c r="J13" s="17">
        <v>1.5733384013900957</v>
      </c>
      <c r="K13" s="17">
        <v>1.3706810301474286</v>
      </c>
      <c r="L13" s="17">
        <v>1.5077951578584163</v>
      </c>
      <c r="M13" s="33">
        <f t="shared" si="0"/>
        <v>1.6743200305259092E-2</v>
      </c>
    </row>
    <row r="14" spans="1:13" s="19" customFormat="1" ht="16.5" customHeight="1">
      <c r="A14" s="20" t="s">
        <v>10</v>
      </c>
      <c r="B14" s="21" t="s">
        <v>10</v>
      </c>
      <c r="C14" s="17">
        <v>3.3029821636415111</v>
      </c>
      <c r="D14" s="17">
        <v>3.1728085629757672</v>
      </c>
      <c r="E14" s="17">
        <v>3.1432502560600888</v>
      </c>
      <c r="F14" s="17">
        <v>3.2599926671555228</v>
      </c>
      <c r="G14" s="17">
        <v>3.2736008347562136</v>
      </c>
      <c r="H14" s="17">
        <v>3.54097042600268</v>
      </c>
      <c r="I14" s="17">
        <v>4.0494119870267991</v>
      </c>
      <c r="J14" s="17">
        <v>4.060960577758471</v>
      </c>
      <c r="K14" s="17">
        <v>4.6006405336015455</v>
      </c>
      <c r="L14" s="17">
        <v>4.585600092012192</v>
      </c>
      <c r="M14" s="33">
        <f t="shared" si="0"/>
        <v>3.6990218100990797E-2</v>
      </c>
    </row>
    <row r="15" spans="1:13" s="19" customFormat="1" ht="16.5" customHeight="1">
      <c r="A15" s="20" t="s">
        <v>11</v>
      </c>
      <c r="B15" s="21" t="s">
        <v>11</v>
      </c>
      <c r="C15" s="17">
        <v>6.066183270942779</v>
      </c>
      <c r="D15" s="17">
        <v>5.4513612339194895</v>
      </c>
      <c r="E15" s="17">
        <v>5.1321338340730627</v>
      </c>
      <c r="F15" s="17">
        <v>4.6969802013199118</v>
      </c>
      <c r="G15" s="17">
        <v>5.2628122430911279</v>
      </c>
      <c r="H15" s="17">
        <v>5.028536258530961</v>
      </c>
      <c r="I15" s="17">
        <v>4.4891252757684157</v>
      </c>
      <c r="J15" s="17">
        <v>4.9897371850564722</v>
      </c>
      <c r="K15" s="17">
        <v>6.01437495037188</v>
      </c>
      <c r="L15" s="17">
        <v>6.5617459313359019</v>
      </c>
      <c r="M15" s="33">
        <f t="shared" si="0"/>
        <v>5.3692990384409993E-2</v>
      </c>
    </row>
    <row r="16" spans="1:13" s="19" customFormat="1" ht="16.5" customHeight="1">
      <c r="A16" s="20" t="s">
        <v>12</v>
      </c>
      <c r="B16" s="21" t="s">
        <v>12</v>
      </c>
      <c r="C16" s="17">
        <v>1.2149171096920317</v>
      </c>
      <c r="D16" s="17">
        <v>1.4247781138849183</v>
      </c>
      <c r="E16" s="17">
        <v>1.419177193581427</v>
      </c>
      <c r="F16" s="17">
        <v>1.2340077328178121</v>
      </c>
      <c r="G16" s="17">
        <v>1.1225510655789539</v>
      </c>
      <c r="H16" s="17">
        <v>0.94951541026519981</v>
      </c>
      <c r="I16" s="17">
        <v>1.0612872415540886</v>
      </c>
      <c r="J16" s="17">
        <v>1.0085713509991312</v>
      </c>
      <c r="K16" s="17">
        <v>0.84355628490511092</v>
      </c>
      <c r="L16" s="17">
        <v>0.92412157110817184</v>
      </c>
      <c r="M16" s="33">
        <f t="shared" si="0"/>
        <v>1.1202483074386847E-2</v>
      </c>
    </row>
    <row r="17" spans="1:13" s="19" customFormat="1" ht="16.5" customHeight="1">
      <c r="A17" s="20" t="s">
        <v>44</v>
      </c>
      <c r="B17" s="21" t="s">
        <v>13</v>
      </c>
      <c r="C17" s="17">
        <v>1.718481235647551</v>
      </c>
      <c r="D17" s="17">
        <v>1.9079413622311605</v>
      </c>
      <c r="E17" s="17">
        <v>1.9708159781495391</v>
      </c>
      <c r="F17" s="17">
        <v>1.9530464635690956</v>
      </c>
      <c r="G17" s="17">
        <v>1.9123758932523871</v>
      </c>
      <c r="H17" s="17">
        <v>1.7338963507744085</v>
      </c>
      <c r="I17" s="17">
        <v>1.8783344906084922</v>
      </c>
      <c r="J17" s="17">
        <v>1.7510018462206776</v>
      </c>
      <c r="K17" s="17">
        <v>1.5408565151795877</v>
      </c>
      <c r="L17" s="17">
        <v>1.6039335211915577</v>
      </c>
      <c r="M17" s="33">
        <f t="shared" si="0"/>
        <v>1.7970683656824457E-2</v>
      </c>
    </row>
    <row r="18" spans="1:13" s="19" customFormat="1" ht="16.5" customHeight="1">
      <c r="A18" s="20" t="s">
        <v>14</v>
      </c>
      <c r="B18" s="21" t="s">
        <v>14</v>
      </c>
      <c r="C18" s="17">
        <v>5.5789770046242406</v>
      </c>
      <c r="D18" s="17">
        <v>5.9266662234484588</v>
      </c>
      <c r="E18" s="17">
        <v>5.7795288494366677</v>
      </c>
      <c r="F18" s="17">
        <v>6.1683287780814613</v>
      </c>
      <c r="G18" s="17">
        <v>6.0528900271928157</v>
      </c>
      <c r="H18" s="17">
        <v>6.7355916357630345</v>
      </c>
      <c r="I18" s="17">
        <v>5.8331502201752619</v>
      </c>
      <c r="J18" s="17">
        <v>6.1027666159860994</v>
      </c>
      <c r="K18" s="17">
        <v>6.4507530240067767</v>
      </c>
      <c r="L18" s="17">
        <v>5.9708723905917536</v>
      </c>
      <c r="M18" s="33">
        <f t="shared" si="0"/>
        <v>6.0599524769306565E-2</v>
      </c>
    </row>
    <row r="19" spans="1:13" s="19" customFormat="1" ht="16.5" customHeight="1">
      <c r="A19" s="20" t="s">
        <v>45</v>
      </c>
      <c r="B19" s="21" t="s">
        <v>15</v>
      </c>
      <c r="C19" s="17">
        <v>2.9869011293214633</v>
      </c>
      <c r="D19" s="17">
        <v>3.2359704816673869</v>
      </c>
      <c r="E19" s="17">
        <v>3.196858996244452</v>
      </c>
      <c r="F19" s="17">
        <v>3.0728751416572231</v>
      </c>
      <c r="G19" s="17">
        <v>3.001859229747676</v>
      </c>
      <c r="H19" s="17">
        <v>2.9275639627286609</v>
      </c>
      <c r="I19" s="17">
        <v>2.8214441622060304</v>
      </c>
      <c r="J19" s="17">
        <v>2.5926286924413553</v>
      </c>
      <c r="K19" s="17">
        <v>2.8073290807548767</v>
      </c>
      <c r="L19" s="17">
        <v>2.7722928287998161</v>
      </c>
      <c r="M19" s="33">
        <f t="shared" si="0"/>
        <v>2.9415723705568938E-2</v>
      </c>
    </row>
    <row r="20" spans="1:13" s="19" customFormat="1" ht="16.5" customHeight="1">
      <c r="A20" s="20" t="s">
        <v>16</v>
      </c>
      <c r="B20" s="21" t="s">
        <v>16</v>
      </c>
      <c r="C20" s="17">
        <v>4.3658120733587085</v>
      </c>
      <c r="D20" s="17">
        <v>4.4660372968121536</v>
      </c>
      <c r="E20" s="17">
        <v>4.3705121201775352</v>
      </c>
      <c r="F20" s="17">
        <v>4.0629758016132254</v>
      </c>
      <c r="G20" s="17">
        <v>3.803089230380067</v>
      </c>
      <c r="H20" s="17">
        <v>4.4628096855620303</v>
      </c>
      <c r="I20" s="17">
        <v>4.8135505201878592</v>
      </c>
      <c r="J20" s="17">
        <v>4.8263873805386615</v>
      </c>
      <c r="K20" s="17">
        <v>4.2166962229692171</v>
      </c>
      <c r="L20" s="17">
        <v>4.5016332164011734</v>
      </c>
      <c r="M20" s="33">
        <f t="shared" si="0"/>
        <v>4.3889503548000634E-2</v>
      </c>
    </row>
    <row r="21" spans="1:13" s="19" customFormat="1" ht="16.5" customHeight="1">
      <c r="A21" s="20" t="s">
        <v>17</v>
      </c>
      <c r="B21" s="21" t="s">
        <v>17</v>
      </c>
      <c r="C21" s="17">
        <v>2.8655698512063923</v>
      </c>
      <c r="D21" s="17">
        <v>3.1309310906492041</v>
      </c>
      <c r="E21" s="17">
        <v>3.2086070331171048</v>
      </c>
      <c r="F21" s="17">
        <v>3.4934304379708023</v>
      </c>
      <c r="G21" s="17">
        <v>3.0940871434895341</v>
      </c>
      <c r="H21" s="17">
        <v>2.791735485680451</v>
      </c>
      <c r="I21" s="17">
        <v>3.387505530017374</v>
      </c>
      <c r="J21" s="17">
        <v>3.6354257167680282</v>
      </c>
      <c r="K21" s="17">
        <v>3.0890685794446942</v>
      </c>
      <c r="L21" s="17">
        <v>2.6119587095290124</v>
      </c>
      <c r="M21" s="33">
        <f t="shared" si="0"/>
        <v>3.1308319577872605E-2</v>
      </c>
    </row>
    <row r="22" spans="1:13" s="19" customFormat="1" ht="16.5" customHeight="1">
      <c r="A22" s="20"/>
      <c r="B22" s="21" t="s">
        <v>18</v>
      </c>
      <c r="C22" s="17">
        <v>38.662134700682628</v>
      </c>
      <c r="D22" s="17">
        <v>38.503855998404418</v>
      </c>
      <c r="E22" s="17">
        <v>37.829166951177875</v>
      </c>
      <c r="F22" s="17">
        <v>36.91711552563163</v>
      </c>
      <c r="G22" s="17">
        <v>36.496034907987095</v>
      </c>
      <c r="H22" s="17">
        <v>35.766835987410019</v>
      </c>
      <c r="I22" s="17">
        <v>35.586738505620843</v>
      </c>
      <c r="J22" s="17">
        <v>35.613062011294531</v>
      </c>
      <c r="K22" s="17">
        <v>35.16571821815198</v>
      </c>
      <c r="L22" s="17">
        <v>35.868830870090285</v>
      </c>
      <c r="M22" s="33">
        <f t="shared" si="0"/>
        <v>0.36640949367645126</v>
      </c>
    </row>
    <row r="23" spans="1:13" s="19" customFormat="1" ht="16.5" customHeight="1">
      <c r="A23" s="20" t="s">
        <v>19</v>
      </c>
      <c r="B23" s="21" t="s">
        <v>19</v>
      </c>
      <c r="C23" s="17">
        <v>2.0966025983830883</v>
      </c>
      <c r="D23" s="17">
        <v>2.0134195392746737</v>
      </c>
      <c r="E23" s="17">
        <v>1.8176340047797883</v>
      </c>
      <c r="F23" s="17">
        <v>1.7690387307512834</v>
      </c>
      <c r="G23" s="17">
        <v>1.814914943400999</v>
      </c>
      <c r="H23" s="17">
        <v>1.7758172582504907</v>
      </c>
      <c r="I23" s="17">
        <v>1.7044612224927413</v>
      </c>
      <c r="J23" s="17">
        <v>1.6629642701998262</v>
      </c>
      <c r="K23" s="17">
        <v>1.6141923188904475</v>
      </c>
      <c r="L23" s="17">
        <v>1.6551498073494739</v>
      </c>
      <c r="M23" s="33">
        <f t="shared" si="0"/>
        <v>1.7924194693772811E-2</v>
      </c>
    </row>
    <row r="24" spans="1:13" s="19" customFormat="1" ht="16.5" customHeight="1">
      <c r="A24" s="20" t="s">
        <v>20</v>
      </c>
      <c r="B24" s="21" t="s">
        <v>20</v>
      </c>
      <c r="C24" s="17">
        <v>0.8031174305577401</v>
      </c>
      <c r="D24" s="17">
        <v>0.77769504371239573</v>
      </c>
      <c r="E24" s="17">
        <v>0.77977808125640147</v>
      </c>
      <c r="F24" s="17">
        <v>0.97851476568228779</v>
      </c>
      <c r="G24" s="17">
        <v>1.0227755644090306</v>
      </c>
      <c r="H24" s="17">
        <v>0.97135466982455043</v>
      </c>
      <c r="I24" s="17">
        <v>1.0945625646389447</v>
      </c>
      <c r="J24" s="17">
        <v>1.1199337532580365</v>
      </c>
      <c r="K24" s="17">
        <v>0.9036579232947779</v>
      </c>
      <c r="L24" s="17">
        <v>1.0043907067686468</v>
      </c>
      <c r="M24" s="33">
        <f t="shared" si="0"/>
        <v>9.4557805034028112E-3</v>
      </c>
    </row>
    <row r="25" spans="1:13" s="19" customFormat="1" ht="16.5" customHeight="1">
      <c r="A25" s="20" t="s">
        <v>21</v>
      </c>
      <c r="B25" s="21" t="s">
        <v>21</v>
      </c>
      <c r="C25" s="17">
        <v>0.49499512409953123</v>
      </c>
      <c r="D25" s="17">
        <v>0.50861283781537747</v>
      </c>
      <c r="E25" s="17">
        <v>0.60630932058723119</v>
      </c>
      <c r="F25" s="17">
        <v>0.57407172855142985</v>
      </c>
      <c r="G25" s="17">
        <v>0.58345981154746096</v>
      </c>
      <c r="H25" s="17">
        <v>0.56353890741375545</v>
      </c>
      <c r="I25" s="17">
        <v>0.49171742563408427</v>
      </c>
      <c r="J25" s="17">
        <v>0.47122067767158993</v>
      </c>
      <c r="K25" s="17">
        <v>0.46757629496307662</v>
      </c>
      <c r="L25" s="17">
        <v>0.49737190177698548</v>
      </c>
      <c r="M25" s="33">
        <f t="shared" si="0"/>
        <v>5.2588740300605228E-3</v>
      </c>
    </row>
    <row r="26" spans="1:13" s="19" customFormat="1" ht="16.5" customHeight="1">
      <c r="A26" s="20" t="s">
        <v>22</v>
      </c>
      <c r="B26" s="21" t="s">
        <v>22</v>
      </c>
      <c r="C26" s="17">
        <v>1.6685331403944761</v>
      </c>
      <c r="D26" s="17">
        <v>1.7051357909782934</v>
      </c>
      <c r="E26" s="17">
        <v>1.8752304540798908</v>
      </c>
      <c r="F26" s="17">
        <v>1.8296413572428505</v>
      </c>
      <c r="G26" s="17">
        <v>2.1011319800164423</v>
      </c>
      <c r="H26" s="17">
        <v>2.0380784692573779</v>
      </c>
      <c r="I26" s="17">
        <v>1.9200183699120177</v>
      </c>
      <c r="J26" s="17">
        <v>1.9261864682884446</v>
      </c>
      <c r="K26" s="17">
        <v>1.8481300124401154</v>
      </c>
      <c r="L26" s="17">
        <v>1.6832077750301915</v>
      </c>
      <c r="M26" s="33">
        <f t="shared" si="0"/>
        <v>1.8595293817640097E-2</v>
      </c>
    </row>
    <row r="27" spans="1:13" s="19" customFormat="1" ht="16.5" customHeight="1">
      <c r="A27" s="20" t="s">
        <v>23</v>
      </c>
      <c r="B27" s="21" t="s">
        <v>23</v>
      </c>
      <c r="C27" s="17">
        <v>0.94052030576614543</v>
      </c>
      <c r="D27" s="17">
        <v>1.1736229764318717</v>
      </c>
      <c r="E27" s="17">
        <v>1.1411710481392967</v>
      </c>
      <c r="F27" s="17">
        <v>1.0811412572495167</v>
      </c>
      <c r="G27" s="17">
        <v>1.0297666476949345</v>
      </c>
      <c r="H27" s="17">
        <v>1.1129047337093709</v>
      </c>
      <c r="I27" s="17">
        <v>0.87860623053507125</v>
      </c>
      <c r="J27" s="17">
        <v>0.80071948305821017</v>
      </c>
      <c r="K27" s="17">
        <v>0.8204785474180144</v>
      </c>
      <c r="L27" s="17">
        <v>0.82497268388061418</v>
      </c>
      <c r="M27" s="33">
        <f t="shared" si="0"/>
        <v>9.8039039138830483E-3</v>
      </c>
    </row>
    <row r="28" spans="1:13" s="19" customFormat="1" ht="16.5" customHeight="1">
      <c r="A28" s="20" t="s">
        <v>24</v>
      </c>
      <c r="B28" s="21" t="s">
        <v>24</v>
      </c>
      <c r="C28" s="17">
        <v>4.3173865173487682</v>
      </c>
      <c r="D28" s="17">
        <v>5.0174816341455308</v>
      </c>
      <c r="E28" s="17">
        <v>4.741130078525094</v>
      </c>
      <c r="F28" s="17">
        <v>4.4379508032797812</v>
      </c>
      <c r="G28" s="17">
        <v>5.1564914943401003</v>
      </c>
      <c r="H28" s="17">
        <v>5.8517093084857734</v>
      </c>
      <c r="I28" s="17">
        <v>6.7667087094477605</v>
      </c>
      <c r="J28" s="17">
        <v>6.7986424847958293</v>
      </c>
      <c r="K28" s="17">
        <v>5.8279929064873874</v>
      </c>
      <c r="L28" s="17">
        <v>5.3847029731439413</v>
      </c>
      <c r="M28" s="33">
        <f t="shared" si="0"/>
        <v>5.4300196909999966E-2</v>
      </c>
    </row>
    <row r="29" spans="1:13" s="19" customFormat="1" ht="16.5" customHeight="1">
      <c r="A29" s="20" t="s">
        <v>25</v>
      </c>
      <c r="B29" s="21" t="s">
        <v>25</v>
      </c>
      <c r="C29" s="17">
        <v>2.8639466482116456</v>
      </c>
      <c r="D29" s="17">
        <v>2.4623142638699598</v>
      </c>
      <c r="E29" s="17">
        <v>2.9700204848071015</v>
      </c>
      <c r="F29" s="17">
        <v>3.1687154189720688</v>
      </c>
      <c r="G29" s="17">
        <v>2.9228767469803327</v>
      </c>
      <c r="H29" s="17">
        <v>2.8252080152077039</v>
      </c>
      <c r="I29" s="17">
        <v>2.5538975269469324</v>
      </c>
      <c r="J29" s="17">
        <v>2.4511566029539531</v>
      </c>
      <c r="K29" s="17">
        <v>2.4896932320478546</v>
      </c>
      <c r="L29" s="17">
        <v>2.2495341882799469</v>
      </c>
      <c r="M29" s="33">
        <f t="shared" si="0"/>
        <v>2.6957363128277501E-2</v>
      </c>
    </row>
    <row r="30" spans="1:13" s="19" customFormat="1" ht="16.5" customHeight="1">
      <c r="A30" s="20" t="s">
        <v>46</v>
      </c>
      <c r="B30" s="21" t="s">
        <v>26</v>
      </c>
      <c r="C30" s="17">
        <v>1.6660071093774578</v>
      </c>
      <c r="D30" s="17">
        <v>1.8923378652395042</v>
      </c>
      <c r="E30" s="17">
        <v>1.6942847388187094</v>
      </c>
      <c r="F30" s="17">
        <v>1.9247316845543632</v>
      </c>
      <c r="G30" s="17">
        <v>1.698836400430026</v>
      </c>
      <c r="H30" s="17">
        <v>1.6052073919411638</v>
      </c>
      <c r="I30" s="17">
        <v>1.5122583272539765</v>
      </c>
      <c r="J30" s="17">
        <v>1.3450342093831451</v>
      </c>
      <c r="K30" s="17">
        <v>1.2388263942193165</v>
      </c>
      <c r="L30" s="17">
        <v>1.2594456265455172</v>
      </c>
      <c r="M30" s="33">
        <f t="shared" si="0"/>
        <v>1.5836969747763181E-2</v>
      </c>
    </row>
    <row r="31" spans="1:13" s="19" customFormat="1" ht="16.5" customHeight="1">
      <c r="A31" s="20" t="s">
        <v>27</v>
      </c>
      <c r="B31" s="21" t="s">
        <v>27</v>
      </c>
      <c r="C31" s="17">
        <v>1.4813394570448897</v>
      </c>
      <c r="D31" s="17">
        <v>1.4489545590532857</v>
      </c>
      <c r="E31" s="17">
        <v>1.9802833731649028</v>
      </c>
      <c r="F31" s="17">
        <v>2.2737750816612228</v>
      </c>
      <c r="G31" s="17">
        <v>1.9866691962309491</v>
      </c>
      <c r="H31" s="17">
        <v>1.9183146872760137</v>
      </c>
      <c r="I31" s="17">
        <v>1.8806746767686535</v>
      </c>
      <c r="J31" s="17">
        <v>1.8233248262380537</v>
      </c>
      <c r="K31" s="17">
        <v>2.0870834546465158</v>
      </c>
      <c r="L31" s="17">
        <v>2.0544597159123583</v>
      </c>
      <c r="M31" s="33">
        <f t="shared" si="0"/>
        <v>1.8934879027996843E-2</v>
      </c>
    </row>
    <row r="32" spans="1:13" s="19" customFormat="1" ht="16.5" customHeight="1">
      <c r="A32" s="20" t="s">
        <v>28</v>
      </c>
      <c r="B32" s="21" t="s">
        <v>28</v>
      </c>
      <c r="C32" s="17">
        <v>0.77233005127559851</v>
      </c>
      <c r="D32" s="17">
        <v>0.65996409932520028</v>
      </c>
      <c r="E32" s="17">
        <v>0.661570501877774</v>
      </c>
      <c r="F32" s="17">
        <v>0.68147790147323517</v>
      </c>
      <c r="G32" s="17">
        <v>0.74169038133181553</v>
      </c>
      <c r="H32" s="17">
        <v>0.83340708654055895</v>
      </c>
      <c r="I32" s="17">
        <v>0.84989774961253262</v>
      </c>
      <c r="J32" s="17">
        <v>0.87649869678540404</v>
      </c>
      <c r="K32" s="17">
        <v>1.2067017813186522</v>
      </c>
      <c r="L32" s="17">
        <v>1.1063517166024499</v>
      </c>
      <c r="M32" s="33">
        <f t="shared" si="0"/>
        <v>8.3898899661432203E-3</v>
      </c>
    </row>
    <row r="33" spans="1:13" s="19" customFormat="1" ht="16.5" customHeight="1">
      <c r="A33" s="20" t="s">
        <v>29</v>
      </c>
      <c r="B33" s="21" t="s">
        <v>29</v>
      </c>
      <c r="C33" s="17">
        <v>0.94319418666834443</v>
      </c>
      <c r="D33" s="17">
        <v>0.93361034471296078</v>
      </c>
      <c r="E33" s="17">
        <v>1.1849607374530555</v>
      </c>
      <c r="F33" s="17">
        <v>1.2099826678221453</v>
      </c>
      <c r="G33" s="17">
        <v>1.044223107569721</v>
      </c>
      <c r="H33" s="17">
        <v>1.1555081180466826</v>
      </c>
      <c r="I33" s="17">
        <v>1.0639826672409096</v>
      </c>
      <c r="J33" s="17">
        <v>0.92754669852302341</v>
      </c>
      <c r="K33" s="17">
        <v>0.81790847251263854</v>
      </c>
      <c r="L33" s="17">
        <v>1.0940652136408073</v>
      </c>
      <c r="M33" s="33">
        <f t="shared" si="0"/>
        <v>1.0374982214190287E-2</v>
      </c>
    </row>
    <row r="34" spans="1:13" s="19" customFormat="1" ht="7.5" customHeight="1">
      <c r="A34" s="20"/>
      <c r="B34" s="21"/>
      <c r="C34" s="17"/>
      <c r="D34" s="17"/>
      <c r="E34" s="17"/>
      <c r="F34" s="17"/>
      <c r="G34" s="17"/>
      <c r="H34" s="17"/>
    </row>
    <row r="35" spans="1:13" s="26" customFormat="1" ht="16.5" customHeight="1">
      <c r="A35" s="23" t="s">
        <v>47</v>
      </c>
      <c r="B35" s="24"/>
      <c r="C35" s="25">
        <v>100</v>
      </c>
      <c r="D35" s="25">
        <v>100</v>
      </c>
      <c r="E35" s="25">
        <v>100</v>
      </c>
      <c r="F35" s="25">
        <v>100</v>
      </c>
      <c r="G35" s="25">
        <v>100.00000000000001</v>
      </c>
      <c r="H35" s="25">
        <v>100</v>
      </c>
      <c r="I35" s="25">
        <v>100</v>
      </c>
      <c r="J35" s="25">
        <v>100</v>
      </c>
      <c r="K35" s="25">
        <v>100</v>
      </c>
      <c r="L35" s="25">
        <v>100</v>
      </c>
    </row>
    <row r="36" spans="1:13" ht="6" customHeight="1">
      <c r="A36" s="27"/>
      <c r="B36" s="28"/>
      <c r="C36" s="29"/>
      <c r="D36" s="29"/>
      <c r="E36" s="29"/>
      <c r="F36" s="29"/>
      <c r="G36" s="29"/>
      <c r="H36" s="29"/>
      <c r="I36" s="29"/>
      <c r="J36" s="29"/>
      <c r="K36" s="29"/>
      <c r="L36" s="29"/>
    </row>
    <row r="37" spans="1:13" s="12" customFormat="1" ht="6" customHeight="1"/>
    <row r="38" spans="1:13" s="12" customFormat="1" ht="16.5" customHeight="1">
      <c r="A38" s="30" t="s">
        <v>48</v>
      </c>
      <c r="B38" s="30"/>
    </row>
    <row r="39" spans="1:13" s="12" customFormat="1" ht="16.5" customHeight="1">
      <c r="A39" s="31" t="s">
        <v>49</v>
      </c>
      <c r="B39" s="31"/>
    </row>
    <row r="40" spans="1:13" ht="16.5" customHeight="1">
      <c r="A40" s="31" t="s">
        <v>50</v>
      </c>
      <c r="B40" s="31"/>
    </row>
  </sheetData>
  <pageMargins left="1.1023622047244095" right="0.74803149606299213" top="0.98425196850393704" bottom="0.98425196850393704" header="0" footer="0"/>
  <pageSetup paperSize="9" scale="60" pageOrder="overThenDown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91B972-8180-4180-86F0-ED5AA9EE96A9}">
  <sheetPr codeName="Hoja3"/>
  <dimension ref="A1:M40"/>
  <sheetViews>
    <sheetView showGridLines="0" topLeftCell="A4" zoomScale="90" zoomScaleNormal="90" zoomScaleSheetLayoutView="90" workbookViewId="0">
      <selection activeCell="B9" sqref="B9"/>
    </sheetView>
  </sheetViews>
  <sheetFormatPr defaultColWidth="11.42578125" defaultRowHeight="16.5" customHeight="1"/>
  <cols>
    <col min="1" max="2" width="26" style="8" customWidth="1"/>
    <col min="3" max="8" width="11.7109375" style="8" customWidth="1"/>
    <col min="9" max="10" width="11.7109375" style="8" bestFit="1" customWidth="1"/>
    <col min="11" max="16384" width="11.42578125" style="8"/>
  </cols>
  <sheetData>
    <row r="1" spans="1:13" s="2" customFormat="1" ht="16.5" customHeight="1">
      <c r="A1" s="1" t="s">
        <v>30</v>
      </c>
      <c r="B1" s="1"/>
    </row>
    <row r="2" spans="1:13" s="2" customFormat="1" ht="16.5" customHeight="1">
      <c r="A2" s="1" t="s">
        <v>52</v>
      </c>
      <c r="B2" s="1"/>
    </row>
    <row r="3" spans="1:13" s="4" customFormat="1" ht="16.5" customHeight="1">
      <c r="A3" s="3" t="s">
        <v>32</v>
      </c>
      <c r="B3" s="3"/>
    </row>
    <row r="4" spans="1:13" s="2" customFormat="1" ht="16.5" customHeight="1">
      <c r="A4" s="5" t="s">
        <v>33</v>
      </c>
      <c r="B4" s="5"/>
    </row>
    <row r="5" spans="1:13" s="2" customFormat="1" ht="16.5" customHeight="1">
      <c r="A5" s="6" t="s">
        <v>34</v>
      </c>
      <c r="B5" s="6"/>
    </row>
    <row r="6" spans="1:13" ht="16.5" customHeight="1">
      <c r="A6" s="7"/>
      <c r="B6" s="7"/>
    </row>
    <row r="7" spans="1:13" s="12" customFormat="1" ht="27" customHeight="1">
      <c r="A7" s="9" t="s">
        <v>35</v>
      </c>
      <c r="B7" s="10" t="s">
        <v>36</v>
      </c>
      <c r="C7" s="11">
        <v>2014</v>
      </c>
      <c r="D7" s="11">
        <v>2015</v>
      </c>
      <c r="E7" s="11">
        <v>2016</v>
      </c>
      <c r="F7" s="11">
        <v>2017</v>
      </c>
      <c r="G7" s="11">
        <v>2018</v>
      </c>
      <c r="H7" s="11">
        <v>2019</v>
      </c>
      <c r="I7" s="11" t="s">
        <v>37</v>
      </c>
      <c r="J7" s="11" t="s">
        <v>38</v>
      </c>
      <c r="K7" s="11" t="s">
        <v>39</v>
      </c>
      <c r="L7" s="11" t="s">
        <v>40</v>
      </c>
      <c r="M7" s="10" t="s">
        <v>41</v>
      </c>
    </row>
    <row r="8" spans="1:13" s="12" customFormat="1" ht="8.25" customHeight="1">
      <c r="A8" s="13"/>
      <c r="B8" s="14"/>
      <c r="C8" s="32"/>
      <c r="D8" s="32"/>
      <c r="E8" s="32"/>
      <c r="F8" s="32"/>
      <c r="G8" s="32"/>
      <c r="H8" s="32"/>
      <c r="I8" s="32"/>
      <c r="J8" s="32"/>
      <c r="K8" s="32"/>
      <c r="L8" s="32"/>
    </row>
    <row r="9" spans="1:13" s="19" customFormat="1" ht="16.5" customHeight="1">
      <c r="A9" s="15" t="s">
        <v>5</v>
      </c>
      <c r="B9" s="16" t="s">
        <v>5</v>
      </c>
      <c r="C9" s="17">
        <v>0.20268530283501582</v>
      </c>
      <c r="D9" s="17">
        <v>0.19706212891477198</v>
      </c>
      <c r="E9" s="17">
        <v>0.18406417850901127</v>
      </c>
      <c r="F9" s="17">
        <v>0.18674688030497066</v>
      </c>
      <c r="G9" s="17">
        <v>0.19417185206833756</v>
      </c>
      <c r="H9" s="17">
        <v>0.20143715815861438</v>
      </c>
      <c r="I9" s="17">
        <v>0.2116982084342002</v>
      </c>
      <c r="J9" s="17">
        <v>0.18456988863074622</v>
      </c>
      <c r="K9" s="17">
        <v>0.16888106047787579</v>
      </c>
      <c r="L9" s="17">
        <v>0.16399069425982576</v>
      </c>
      <c r="M9" s="33">
        <f>+AVERAGE(C9:L9)/100</f>
        <v>1.8953073525933698E-3</v>
      </c>
    </row>
    <row r="10" spans="1:13" s="19" customFormat="1" ht="16.5" customHeight="1">
      <c r="A10" s="20" t="s">
        <v>42</v>
      </c>
      <c r="B10" s="21" t="s">
        <v>6</v>
      </c>
      <c r="C10" s="17">
        <v>2.0248516927219598</v>
      </c>
      <c r="D10" s="17">
        <v>2.175596730419262</v>
      </c>
      <c r="E10" s="17">
        <v>2.3524664006956955</v>
      </c>
      <c r="F10" s="17">
        <v>2.3244601959674775</v>
      </c>
      <c r="G10" s="17">
        <v>2.7003179976830389</v>
      </c>
      <c r="H10" s="17">
        <v>2.6048213878760258</v>
      </c>
      <c r="I10" s="17">
        <v>2.7958096744107297</v>
      </c>
      <c r="J10" s="17">
        <v>2.775244602491445</v>
      </c>
      <c r="K10" s="17">
        <v>2.5564231131941852</v>
      </c>
      <c r="L10" s="17">
        <v>2.2924835839998958</v>
      </c>
      <c r="M10" s="33">
        <f t="shared" ref="M10:M33" si="0">+AVERAGE(C10:L10)/100</f>
        <v>2.4602475379459712E-2</v>
      </c>
    </row>
    <row r="11" spans="1:13" s="19" customFormat="1" ht="16.5" customHeight="1">
      <c r="A11" s="20" t="s">
        <v>43</v>
      </c>
      <c r="B11" s="21" t="s">
        <v>7</v>
      </c>
      <c r="C11" s="17">
        <v>0.14425342362655486</v>
      </c>
      <c r="D11" s="17">
        <v>0.14372658320606263</v>
      </c>
      <c r="E11" s="17">
        <v>0.14179308613234448</v>
      </c>
      <c r="F11" s="17">
        <v>0.13893587872650923</v>
      </c>
      <c r="G11" s="17">
        <v>0.13616126242978752</v>
      </c>
      <c r="H11" s="17">
        <v>0.13839306061987239</v>
      </c>
      <c r="I11" s="17">
        <v>0.13054145149993215</v>
      </c>
      <c r="J11" s="17">
        <v>0.13808058386995434</v>
      </c>
      <c r="K11" s="17">
        <v>0.13677952248019343</v>
      </c>
      <c r="L11" s="17">
        <v>0.13450079539308835</v>
      </c>
      <c r="M11" s="33">
        <f t="shared" si="0"/>
        <v>1.3831656479842997E-3</v>
      </c>
    </row>
    <row r="12" spans="1:13" s="19" customFormat="1" ht="16.5" customHeight="1">
      <c r="A12" s="20" t="s">
        <v>8</v>
      </c>
      <c r="B12" s="21" t="s">
        <v>8</v>
      </c>
      <c r="C12" s="17">
        <v>5.378947782883599</v>
      </c>
      <c r="D12" s="17">
        <v>5.0901049880160754</v>
      </c>
      <c r="E12" s="17">
        <v>5.1323305306535953</v>
      </c>
      <c r="F12" s="17">
        <v>4.7925916550019352</v>
      </c>
      <c r="G12" s="17">
        <v>4.6784657329976156</v>
      </c>
      <c r="H12" s="17">
        <v>4.8069137420237009</v>
      </c>
      <c r="I12" s="17">
        <v>4.6641416849116535</v>
      </c>
      <c r="J12" s="17">
        <v>4.8473242194333102</v>
      </c>
      <c r="K12" s="17">
        <v>4.8709830749382466</v>
      </c>
      <c r="L12" s="17">
        <v>4.7389011847434626</v>
      </c>
      <c r="M12" s="33">
        <f t="shared" si="0"/>
        <v>4.9000704595603198E-2</v>
      </c>
    </row>
    <row r="13" spans="1:13" s="19" customFormat="1" ht="16.5" customHeight="1">
      <c r="A13" s="20" t="s">
        <v>9</v>
      </c>
      <c r="B13" s="21" t="s">
        <v>9</v>
      </c>
      <c r="C13" s="17">
        <v>0.58835261830630747</v>
      </c>
      <c r="D13" s="17">
        <v>0.57920867265513465</v>
      </c>
      <c r="E13" s="17">
        <v>0.60124676812567368</v>
      </c>
      <c r="F13" s="17">
        <v>0.61049081216308787</v>
      </c>
      <c r="G13" s="17">
        <v>0.60986772867731509</v>
      </c>
      <c r="H13" s="17">
        <v>0.62607964904284408</v>
      </c>
      <c r="I13" s="17">
        <v>0.70584946548517247</v>
      </c>
      <c r="J13" s="17">
        <v>0.70916347259021772</v>
      </c>
      <c r="K13" s="17">
        <v>0.73313525581867856</v>
      </c>
      <c r="L13" s="17">
        <v>0.73168142038420525</v>
      </c>
      <c r="M13" s="33">
        <f t="shared" si="0"/>
        <v>6.4950758632486387E-3</v>
      </c>
    </row>
    <row r="14" spans="1:13" s="19" customFormat="1" ht="16.5" customHeight="1">
      <c r="A14" s="20" t="s">
        <v>10</v>
      </c>
      <c r="B14" s="21" t="s">
        <v>10</v>
      </c>
      <c r="C14" s="17">
        <v>1.0954812749312046</v>
      </c>
      <c r="D14" s="17">
        <v>1.0716836707856745</v>
      </c>
      <c r="E14" s="17">
        <v>1.0497471011733663</v>
      </c>
      <c r="F14" s="17">
        <v>1.043893141138279</v>
      </c>
      <c r="G14" s="17">
        <v>1.0125807185017242</v>
      </c>
      <c r="H14" s="17">
        <v>1.0284198381950775</v>
      </c>
      <c r="I14" s="17">
        <v>1.0343495473319189</v>
      </c>
      <c r="J14" s="17">
        <v>1.0350157937952293</v>
      </c>
      <c r="K14" s="17">
        <v>1.0249835761466064</v>
      </c>
      <c r="L14" s="17">
        <v>1.0210448765864011</v>
      </c>
      <c r="M14" s="33">
        <f t="shared" si="0"/>
        <v>1.0417199538585482E-2</v>
      </c>
    </row>
    <row r="15" spans="1:13" s="19" customFormat="1" ht="16.5" customHeight="1">
      <c r="A15" s="20" t="s">
        <v>11</v>
      </c>
      <c r="B15" s="21" t="s">
        <v>11</v>
      </c>
      <c r="C15" s="17">
        <v>1.6587437611811091</v>
      </c>
      <c r="D15" s="17">
        <v>1.6256394792160547</v>
      </c>
      <c r="E15" s="17">
        <v>1.6590078574818214</v>
      </c>
      <c r="F15" s="17">
        <v>1.6716547041129344</v>
      </c>
      <c r="G15" s="17">
        <v>1.6596039377838785</v>
      </c>
      <c r="H15" s="17">
        <v>1.6995527575205105</v>
      </c>
      <c r="I15" s="17">
        <v>1.7778555136985448</v>
      </c>
      <c r="J15" s="17">
        <v>1.8269973976291292</v>
      </c>
      <c r="K15" s="17">
        <v>1.8607862307275453</v>
      </c>
      <c r="L15" s="17">
        <v>1.8626231110994591</v>
      </c>
      <c r="M15" s="33">
        <f t="shared" si="0"/>
        <v>1.7302464750450986E-2</v>
      </c>
    </row>
    <row r="16" spans="1:13" s="19" customFormat="1" ht="16.5" customHeight="1">
      <c r="A16" s="20" t="s">
        <v>12</v>
      </c>
      <c r="B16" s="21" t="s">
        <v>12</v>
      </c>
      <c r="C16" s="17">
        <v>8.7394128380947969E-2</v>
      </c>
      <c r="D16" s="17">
        <v>8.6507708154346649E-2</v>
      </c>
      <c r="E16" s="17">
        <v>8.4980917663938019E-2</v>
      </c>
      <c r="F16" s="17">
        <v>8.3944366679572335E-2</v>
      </c>
      <c r="G16" s="17">
        <v>8.1808795379387206E-2</v>
      </c>
      <c r="H16" s="17">
        <v>8.247493163172287E-2</v>
      </c>
      <c r="I16" s="17">
        <v>8.221126914564153E-2</v>
      </c>
      <c r="J16" s="17">
        <v>8.3101091704037483E-2</v>
      </c>
      <c r="K16" s="17">
        <v>8.2219660587082341E-2</v>
      </c>
      <c r="L16" s="17">
        <v>8.1514312410570777E-2</v>
      </c>
      <c r="M16" s="33">
        <f t="shared" si="0"/>
        <v>8.3615718173724735E-4</v>
      </c>
    </row>
    <row r="17" spans="1:13" s="19" customFormat="1" ht="16.5" customHeight="1">
      <c r="A17" s="20" t="s">
        <v>44</v>
      </c>
      <c r="B17" s="21" t="s">
        <v>13</v>
      </c>
      <c r="C17" s="17">
        <v>0.51693208570653815</v>
      </c>
      <c r="D17" s="17">
        <v>0.50964694580337278</v>
      </c>
      <c r="E17" s="17">
        <v>0.53013160729517306</v>
      </c>
      <c r="F17" s="17">
        <v>0.54197069422521371</v>
      </c>
      <c r="G17" s="17">
        <v>0.54670846169076515</v>
      </c>
      <c r="H17" s="17">
        <v>0.55997607110300818</v>
      </c>
      <c r="I17" s="17">
        <v>0.62832328994530906</v>
      </c>
      <c r="J17" s="17">
        <v>0.62753487415560172</v>
      </c>
      <c r="K17" s="17">
        <v>0.64491232815190103</v>
      </c>
      <c r="L17" s="17">
        <v>0.66326694773239514</v>
      </c>
      <c r="M17" s="33">
        <f t="shared" si="0"/>
        <v>5.7694033058092774E-3</v>
      </c>
    </row>
    <row r="18" spans="1:13" s="19" customFormat="1" ht="16.5" customHeight="1">
      <c r="A18" s="20" t="s">
        <v>14</v>
      </c>
      <c r="B18" s="21" t="s">
        <v>14</v>
      </c>
      <c r="C18" s="17">
        <v>4.6108962918559167</v>
      </c>
      <c r="D18" s="17">
        <v>4.6375811434386183</v>
      </c>
      <c r="E18" s="17">
        <v>4.5141169276813029</v>
      </c>
      <c r="F18" s="17">
        <v>4.6451514429520211</v>
      </c>
      <c r="G18" s="17">
        <v>4.5833714358446445</v>
      </c>
      <c r="H18" s="17">
        <v>4.6831030651777574</v>
      </c>
      <c r="I18" s="17">
        <v>4.8215081044552281</v>
      </c>
      <c r="J18" s="17">
        <v>5.1750267723863725</v>
      </c>
      <c r="K18" s="17">
        <v>5.1712006957440595</v>
      </c>
      <c r="L18" s="17">
        <v>4.9827392825827852</v>
      </c>
      <c r="M18" s="33">
        <f t="shared" si="0"/>
        <v>4.7824695162118708E-2</v>
      </c>
    </row>
    <row r="19" spans="1:13" s="19" customFormat="1" ht="16.5" customHeight="1">
      <c r="A19" s="20" t="s">
        <v>45</v>
      </c>
      <c r="B19" s="21" t="s">
        <v>15</v>
      </c>
      <c r="C19" s="17">
        <v>1.4627315551997888</v>
      </c>
      <c r="D19" s="17">
        <v>1.3960456753156867</v>
      </c>
      <c r="E19" s="17">
        <v>1.3591765884691887</v>
      </c>
      <c r="F19" s="17">
        <v>1.3423653095869197</v>
      </c>
      <c r="G19" s="17">
        <v>1.3106395925434147</v>
      </c>
      <c r="H19" s="17">
        <v>1.3642149042844121</v>
      </c>
      <c r="I19" s="17">
        <v>1.3438130800295192</v>
      </c>
      <c r="J19" s="17">
        <v>1.4371932651948978</v>
      </c>
      <c r="K19" s="17">
        <v>1.4714719864358996</v>
      </c>
      <c r="L19" s="17">
        <v>1.417353541132</v>
      </c>
      <c r="M19" s="33">
        <f t="shared" si="0"/>
        <v>1.3905005498191727E-2</v>
      </c>
    </row>
    <row r="20" spans="1:13" s="19" customFormat="1" ht="16.5" customHeight="1">
      <c r="A20" s="20" t="s">
        <v>16</v>
      </c>
      <c r="B20" s="21" t="s">
        <v>16</v>
      </c>
      <c r="C20" s="17">
        <v>4.915832190811523</v>
      </c>
      <c r="D20" s="17">
        <v>4.8530632726936869</v>
      </c>
      <c r="E20" s="17">
        <v>4.8074765119170335</v>
      </c>
      <c r="F20" s="17">
        <v>4.865190457753819</v>
      </c>
      <c r="G20" s="17">
        <v>5.1090573046240566</v>
      </c>
      <c r="H20" s="17">
        <v>5.0889172174111215</v>
      </c>
      <c r="I20" s="17">
        <v>5.4263863983677325</v>
      </c>
      <c r="J20" s="17">
        <v>5.165994015166488</v>
      </c>
      <c r="K20" s="17">
        <v>4.9274056454642219</v>
      </c>
      <c r="L20" s="17">
        <v>4.6501946039763231</v>
      </c>
      <c r="M20" s="33">
        <f t="shared" si="0"/>
        <v>4.9809517618186E-2</v>
      </c>
    </row>
    <row r="21" spans="1:13" s="19" customFormat="1" ht="16.5" customHeight="1">
      <c r="A21" s="20" t="s">
        <v>17</v>
      </c>
      <c r="B21" s="21" t="s">
        <v>17</v>
      </c>
      <c r="C21" s="17">
        <v>1.6564115894928011</v>
      </c>
      <c r="D21" s="17">
        <v>1.6708911154407864</v>
      </c>
      <c r="E21" s="17">
        <v>1.6789829326608769</v>
      </c>
      <c r="F21" s="17">
        <v>1.666990797271942</v>
      </c>
      <c r="G21" s="17">
        <v>1.7061362705134784</v>
      </c>
      <c r="H21" s="17">
        <v>1.7298171148587056</v>
      </c>
      <c r="I21" s="17">
        <v>1.7395057686781328</v>
      </c>
      <c r="J21" s="17">
        <v>1.7303650268233466</v>
      </c>
      <c r="K21" s="17">
        <v>1.7410369933663152</v>
      </c>
      <c r="L21" s="17">
        <v>1.4749570854539433</v>
      </c>
      <c r="M21" s="33">
        <f t="shared" si="0"/>
        <v>1.6795094694560326E-2</v>
      </c>
    </row>
    <row r="22" spans="1:13" s="19" customFormat="1" ht="16.5" customHeight="1">
      <c r="A22" s="20"/>
      <c r="B22" s="21" t="s">
        <v>18</v>
      </c>
      <c r="C22" s="17">
        <v>59.284055040082634</v>
      </c>
      <c r="D22" s="17">
        <v>59.097520545842571</v>
      </c>
      <c r="E22" s="17">
        <v>59.424298867374304</v>
      </c>
      <c r="F22" s="17">
        <v>59.322977037853292</v>
      </c>
      <c r="G22" s="17">
        <v>58.729270679719569</v>
      </c>
      <c r="H22" s="17">
        <v>58.946739687784863</v>
      </c>
      <c r="I22" s="17">
        <v>57.314424605818701</v>
      </c>
      <c r="J22" s="17">
        <v>57.796947326402076</v>
      </c>
      <c r="K22" s="17">
        <v>57.985374928924031</v>
      </c>
      <c r="L22" s="17">
        <v>57.926395642307924</v>
      </c>
      <c r="M22" s="33">
        <f t="shared" si="0"/>
        <v>0.58582800436211002</v>
      </c>
    </row>
    <row r="23" spans="1:13" s="19" customFormat="1" ht="16.5" customHeight="1">
      <c r="A23" s="20" t="s">
        <v>19</v>
      </c>
      <c r="B23" s="21" t="s">
        <v>19</v>
      </c>
      <c r="C23" s="17">
        <v>1.6934058854340537</v>
      </c>
      <c r="D23" s="17">
        <v>1.8993491016258011</v>
      </c>
      <c r="E23" s="17">
        <v>1.788020788692634</v>
      </c>
      <c r="F23" s="17">
        <v>1.8042469547606994</v>
      </c>
      <c r="G23" s="17">
        <v>2.2230181543798953</v>
      </c>
      <c r="H23" s="17">
        <v>1.9311802073837741</v>
      </c>
      <c r="I23" s="17">
        <v>2.1888532754150094</v>
      </c>
      <c r="J23" s="17">
        <v>2.1066529896949784</v>
      </c>
      <c r="K23" s="17">
        <v>2.0824811181309464</v>
      </c>
      <c r="L23" s="17">
        <v>1.9760092435399144</v>
      </c>
      <c r="M23" s="33">
        <f t="shared" si="0"/>
        <v>1.9693217719057708E-2</v>
      </c>
    </row>
    <row r="24" spans="1:13" s="19" customFormat="1" ht="16.5" customHeight="1">
      <c r="A24" s="20" t="s">
        <v>20</v>
      </c>
      <c r="B24" s="21" t="s">
        <v>20</v>
      </c>
      <c r="C24" s="17">
        <v>0.92632464904005773</v>
      </c>
      <c r="D24" s="17">
        <v>0.9829447317833806</v>
      </c>
      <c r="E24" s="17">
        <v>0.96725932445194174</v>
      </c>
      <c r="F24" s="17">
        <v>0.9397682937725228</v>
      </c>
      <c r="G24" s="17">
        <v>0.88854657581779983</v>
      </c>
      <c r="H24" s="17">
        <v>0.89968949407474941</v>
      </c>
      <c r="I24" s="17">
        <v>0.89978369969197658</v>
      </c>
      <c r="J24" s="17">
        <v>0.89539541052693405</v>
      </c>
      <c r="K24" s="17">
        <v>0.87132435897588956</v>
      </c>
      <c r="L24" s="17">
        <v>0.83400520755688967</v>
      </c>
      <c r="M24" s="33">
        <f t="shared" si="0"/>
        <v>9.1050417456921429E-3</v>
      </c>
    </row>
    <row r="25" spans="1:13" s="19" customFormat="1" ht="16.5" customHeight="1">
      <c r="A25" s="20" t="s">
        <v>21</v>
      </c>
      <c r="B25" s="21" t="s">
        <v>21</v>
      </c>
      <c r="C25" s="17">
        <v>0.1891670150335763</v>
      </c>
      <c r="D25" s="17">
        <v>0.1824566204801881</v>
      </c>
      <c r="E25" s="17">
        <v>0.18076544607876696</v>
      </c>
      <c r="F25" s="17">
        <v>0.17889775739345384</v>
      </c>
      <c r="G25" s="17">
        <v>0.17514370306133628</v>
      </c>
      <c r="H25" s="17">
        <v>0.18063895852324521</v>
      </c>
      <c r="I25" s="17">
        <v>0.17522640645688242</v>
      </c>
      <c r="J25" s="17">
        <v>0.18543525314542486</v>
      </c>
      <c r="K25" s="17">
        <v>0.18261192287642805</v>
      </c>
      <c r="L25" s="17">
        <v>0.16767475170252139</v>
      </c>
      <c r="M25" s="33">
        <f t="shared" si="0"/>
        <v>1.7980178347518235E-3</v>
      </c>
    </row>
    <row r="26" spans="1:13" s="19" customFormat="1" ht="16.5" customHeight="1">
      <c r="A26" s="20" t="s">
        <v>22</v>
      </c>
      <c r="B26" s="21" t="s">
        <v>22</v>
      </c>
      <c r="C26" s="17">
        <v>5.4527375764160828</v>
      </c>
      <c r="D26" s="17">
        <v>5.7501273155885091</v>
      </c>
      <c r="E26" s="17">
        <v>5.5913634483196892</v>
      </c>
      <c r="F26" s="17">
        <v>5.9307189445155908</v>
      </c>
      <c r="G26" s="17">
        <v>5.7218540648927299</v>
      </c>
      <c r="H26" s="17">
        <v>5.253419838195077</v>
      </c>
      <c r="I26" s="17">
        <v>6.3093581140231363</v>
      </c>
      <c r="J26" s="17">
        <v>5.7610639840769631</v>
      </c>
      <c r="K26" s="17">
        <v>6.1988297794173111</v>
      </c>
      <c r="L26" s="17">
        <v>6.626556993850981</v>
      </c>
      <c r="M26" s="33">
        <f t="shared" si="0"/>
        <v>5.8596030059296068E-2</v>
      </c>
    </row>
    <row r="27" spans="1:13" s="19" customFormat="1" ht="16.5" customHeight="1">
      <c r="A27" s="20" t="s">
        <v>23</v>
      </c>
      <c r="B27" s="21" t="s">
        <v>23</v>
      </c>
      <c r="C27" s="17">
        <v>0.14957943912339067</v>
      </c>
      <c r="D27" s="17">
        <v>0.14788825523030216</v>
      </c>
      <c r="E27" s="17">
        <v>0.1482632735272994</v>
      </c>
      <c r="F27" s="17">
        <v>0.14473449087172768</v>
      </c>
      <c r="G27" s="17">
        <v>0.14419815353341778</v>
      </c>
      <c r="H27" s="17">
        <v>0.14633517547857794</v>
      </c>
      <c r="I27" s="17">
        <v>0.13916143789444635</v>
      </c>
      <c r="J27" s="17">
        <v>0.15131379297219896</v>
      </c>
      <c r="K27" s="17">
        <v>0.14681074435302172</v>
      </c>
      <c r="L27" s="17">
        <v>0.14489317991881473</v>
      </c>
      <c r="M27" s="33">
        <f t="shared" si="0"/>
        <v>1.4631779429031973E-3</v>
      </c>
    </row>
    <row r="28" spans="1:13" s="19" customFormat="1" ht="16.5" customHeight="1">
      <c r="A28" s="20" t="s">
        <v>24</v>
      </c>
      <c r="B28" s="21" t="s">
        <v>24</v>
      </c>
      <c r="C28" s="17">
        <v>4.244806163152381</v>
      </c>
      <c r="D28" s="17">
        <v>4.2202975773576785</v>
      </c>
      <c r="E28" s="17">
        <v>4.1477569787432254</v>
      </c>
      <c r="F28" s="17">
        <v>4.0503439854662417</v>
      </c>
      <c r="G28" s="17">
        <v>4.1530205486978389</v>
      </c>
      <c r="H28" s="17">
        <v>4.2360258090246123</v>
      </c>
      <c r="I28" s="17">
        <v>3.8308687392182024</v>
      </c>
      <c r="J28" s="17">
        <v>3.5703813528177522</v>
      </c>
      <c r="K28" s="17">
        <v>3.3740680894486523</v>
      </c>
      <c r="L28" s="17">
        <v>4.4430720987335537</v>
      </c>
      <c r="M28" s="33">
        <f t="shared" si="0"/>
        <v>4.0270641342660146E-2</v>
      </c>
    </row>
    <row r="29" spans="1:13" s="19" customFormat="1" ht="16.5" customHeight="1">
      <c r="A29" s="20" t="s">
        <v>25</v>
      </c>
      <c r="B29" s="21" t="s">
        <v>25</v>
      </c>
      <c r="C29" s="17">
        <v>1.1389914093298676</v>
      </c>
      <c r="D29" s="17">
        <v>1.09647861640582</v>
      </c>
      <c r="E29" s="17">
        <v>1.0892120997805017</v>
      </c>
      <c r="F29" s="17">
        <v>1.0943354081663044</v>
      </c>
      <c r="G29" s="17">
        <v>1.085858586214018</v>
      </c>
      <c r="H29" s="17">
        <v>1.0995370897903372</v>
      </c>
      <c r="I29" s="17">
        <v>1.0610150366769273</v>
      </c>
      <c r="J29" s="17">
        <v>1.1329915399904653</v>
      </c>
      <c r="K29" s="17">
        <v>1.1315921027883054</v>
      </c>
      <c r="L29" s="17">
        <v>1.1198473733513334</v>
      </c>
      <c r="M29" s="33">
        <f t="shared" si="0"/>
        <v>1.1049859262493879E-2</v>
      </c>
    </row>
    <row r="30" spans="1:13" s="19" customFormat="1" ht="16.5" customHeight="1">
      <c r="A30" s="20" t="s">
        <v>46</v>
      </c>
      <c r="B30" s="21" t="s">
        <v>26</v>
      </c>
      <c r="C30" s="17">
        <v>0.79748699895880115</v>
      </c>
      <c r="D30" s="17">
        <v>0.80838047313556916</v>
      </c>
      <c r="E30" s="17">
        <v>0.81381361200449898</v>
      </c>
      <c r="F30" s="17">
        <v>0.83904309497572738</v>
      </c>
      <c r="G30" s="17">
        <v>0.80683208371405934</v>
      </c>
      <c r="H30" s="17">
        <v>0.82912203737465806</v>
      </c>
      <c r="I30" s="17">
        <v>0.88236472020040024</v>
      </c>
      <c r="J30" s="17">
        <v>0.85248981373248589</v>
      </c>
      <c r="K30" s="17">
        <v>0.81869096923038676</v>
      </c>
      <c r="L30" s="17">
        <v>0.82546284477654863</v>
      </c>
      <c r="M30" s="33">
        <f t="shared" si="0"/>
        <v>8.273686648103136E-3</v>
      </c>
    </row>
    <row r="31" spans="1:13" s="19" customFormat="1" ht="16.5" customHeight="1">
      <c r="A31" s="20" t="s">
        <v>27</v>
      </c>
      <c r="B31" s="21" t="s">
        <v>27</v>
      </c>
      <c r="C31" s="17">
        <v>0.42663757841296779</v>
      </c>
      <c r="D31" s="17">
        <v>0.42334126056282417</v>
      </c>
      <c r="E31" s="17">
        <v>0.41579002440552892</v>
      </c>
      <c r="F31" s="17">
        <v>0.41314441433123866</v>
      </c>
      <c r="G31" s="17">
        <v>0.40801790095743584</v>
      </c>
      <c r="H31" s="17">
        <v>0.42470943482224249</v>
      </c>
      <c r="I31" s="17">
        <v>0.42532968925591846</v>
      </c>
      <c r="J31" s="17">
        <v>0.42183223463861574</v>
      </c>
      <c r="K31" s="17">
        <v>0.41208188906711313</v>
      </c>
      <c r="L31" s="17">
        <v>0.40555877327252515</v>
      </c>
      <c r="M31" s="33">
        <f t="shared" si="0"/>
        <v>4.1764431997264109E-3</v>
      </c>
    </row>
    <row r="32" spans="1:13" s="19" customFormat="1" ht="16.5" customHeight="1">
      <c r="A32" s="20" t="s">
        <v>28</v>
      </c>
      <c r="B32" s="21" t="s">
        <v>28</v>
      </c>
      <c r="C32" s="17">
        <v>0.36095549370783936</v>
      </c>
      <c r="D32" s="17">
        <v>0.38107507406421903</v>
      </c>
      <c r="E32" s="17">
        <v>0.38311265816620904</v>
      </c>
      <c r="F32" s="17">
        <v>0.43017988504035504</v>
      </c>
      <c r="G32" s="17">
        <v>0.44950571219572039</v>
      </c>
      <c r="H32" s="17">
        <v>0.53639328851412948</v>
      </c>
      <c r="I32" s="17">
        <v>0.56820470256140521</v>
      </c>
      <c r="J32" s="17">
        <v>0.51869949009838245</v>
      </c>
      <c r="K32" s="17">
        <v>0.5156555437410657</v>
      </c>
      <c r="L32" s="17">
        <v>0.4627917319345522</v>
      </c>
      <c r="M32" s="33">
        <f t="shared" si="0"/>
        <v>4.606573580023878E-3</v>
      </c>
    </row>
    <row r="33" spans="1:13" s="19" customFormat="1" ht="16.5" customHeight="1">
      <c r="A33" s="20" t="s">
        <v>29</v>
      </c>
      <c r="B33" s="21" t="s">
        <v>29</v>
      </c>
      <c r="C33" s="17">
        <v>0.99233905337507233</v>
      </c>
      <c r="D33" s="17">
        <v>0.97338231386360707</v>
      </c>
      <c r="E33" s="17">
        <v>0.95482206999637687</v>
      </c>
      <c r="F33" s="17">
        <v>0.9372233969681627</v>
      </c>
      <c r="G33" s="17">
        <v>0.88584274607873248</v>
      </c>
      <c r="H33" s="17">
        <v>0.90208808113035555</v>
      </c>
      <c r="I33" s="17">
        <v>0.84341611639328251</v>
      </c>
      <c r="J33" s="17">
        <v>0.87118580803294798</v>
      </c>
      <c r="K33" s="17">
        <v>0.89025940951403726</v>
      </c>
      <c r="L33" s="17">
        <v>0.85248071930008085</v>
      </c>
      <c r="M33" s="33">
        <f t="shared" si="0"/>
        <v>9.1030397146526568E-3</v>
      </c>
    </row>
    <row r="34" spans="1:13" s="19" customFormat="1" ht="7.5" customHeight="1">
      <c r="A34" s="20"/>
      <c r="B34" s="21"/>
      <c r="C34" s="17"/>
      <c r="D34" s="17"/>
      <c r="E34" s="17"/>
      <c r="F34" s="17"/>
      <c r="G34" s="17"/>
      <c r="H34" s="17"/>
    </row>
    <row r="35" spans="1:13" s="26" customFormat="1" ht="16.5" customHeight="1">
      <c r="A35" s="23" t="s">
        <v>47</v>
      </c>
      <c r="B35" s="24"/>
      <c r="C35" s="25">
        <v>100</v>
      </c>
      <c r="D35" s="25">
        <v>100</v>
      </c>
      <c r="E35" s="25">
        <v>100</v>
      </c>
      <c r="F35" s="25">
        <v>100</v>
      </c>
      <c r="G35" s="25">
        <v>100</v>
      </c>
      <c r="H35" s="25">
        <v>100</v>
      </c>
      <c r="I35" s="25">
        <v>100</v>
      </c>
      <c r="J35" s="25">
        <v>100</v>
      </c>
      <c r="K35" s="25">
        <v>100</v>
      </c>
      <c r="L35" s="25">
        <v>100.00000000000001</v>
      </c>
    </row>
    <row r="36" spans="1:13" ht="6" customHeight="1">
      <c r="A36" s="27"/>
      <c r="B36" s="28"/>
      <c r="C36" s="29"/>
      <c r="D36" s="29"/>
      <c r="E36" s="29"/>
      <c r="F36" s="29"/>
      <c r="G36" s="29"/>
      <c r="H36" s="29"/>
      <c r="I36" s="29"/>
      <c r="J36" s="29"/>
      <c r="K36" s="29"/>
      <c r="L36" s="29"/>
    </row>
    <row r="37" spans="1:13" s="12" customFormat="1" ht="6" customHeight="1"/>
    <row r="38" spans="1:13" s="12" customFormat="1" ht="16.5" customHeight="1">
      <c r="A38" s="30" t="s">
        <v>48</v>
      </c>
      <c r="B38" s="30"/>
    </row>
    <row r="39" spans="1:13" s="12" customFormat="1" ht="16.5" customHeight="1">
      <c r="A39" s="31" t="s">
        <v>49</v>
      </c>
      <c r="B39" s="31"/>
    </row>
    <row r="40" spans="1:13" ht="16.5" customHeight="1">
      <c r="A40" s="31" t="s">
        <v>50</v>
      </c>
      <c r="B40" s="31"/>
    </row>
  </sheetData>
  <pageMargins left="1.1023622047244095" right="0.74803149606299213" top="0.98425196850393704" bottom="0.98425196850393704" header="0" footer="0"/>
  <pageSetup paperSize="9" scale="60" pageOrder="overThenDown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8B1C55-DE18-478E-8B8E-8AFEE13AD847}">
  <sheetPr codeName="Hoja4"/>
  <dimension ref="A1:M40"/>
  <sheetViews>
    <sheetView showGridLines="0" zoomScale="90" zoomScaleNormal="90" zoomScaleSheetLayoutView="90" workbookViewId="0">
      <selection activeCell="B10" sqref="B10"/>
    </sheetView>
  </sheetViews>
  <sheetFormatPr defaultColWidth="11.42578125" defaultRowHeight="16.5" customHeight="1"/>
  <cols>
    <col min="1" max="2" width="26" style="8" customWidth="1"/>
    <col min="3" max="8" width="11.7109375" style="8" customWidth="1"/>
    <col min="9" max="10" width="11.7109375" style="8" bestFit="1" customWidth="1"/>
    <col min="11" max="16384" width="11.42578125" style="8"/>
  </cols>
  <sheetData>
    <row r="1" spans="1:13" s="2" customFormat="1" ht="16.5" customHeight="1">
      <c r="A1" s="1" t="s">
        <v>30</v>
      </c>
      <c r="B1" s="1"/>
    </row>
    <row r="2" spans="1:13" s="2" customFormat="1" ht="16.5" customHeight="1">
      <c r="A2" s="1" t="s">
        <v>53</v>
      </c>
      <c r="B2" s="1"/>
    </row>
    <row r="3" spans="1:13" s="4" customFormat="1" ht="16.5" customHeight="1">
      <c r="A3" s="3" t="s">
        <v>32</v>
      </c>
      <c r="B3" s="3"/>
    </row>
    <row r="4" spans="1:13" s="2" customFormat="1" ht="16.5" customHeight="1">
      <c r="A4" s="5" t="s">
        <v>33</v>
      </c>
      <c r="B4" s="5"/>
    </row>
    <row r="5" spans="1:13" s="2" customFormat="1" ht="16.5" customHeight="1">
      <c r="A5" s="6" t="s">
        <v>34</v>
      </c>
      <c r="B5" s="6"/>
    </row>
    <row r="6" spans="1:13" ht="16.5" customHeight="1">
      <c r="A6" s="7"/>
      <c r="B6" s="7"/>
    </row>
    <row r="7" spans="1:13" s="12" customFormat="1" ht="27" customHeight="1">
      <c r="A7" s="9" t="s">
        <v>35</v>
      </c>
      <c r="B7" s="10" t="s">
        <v>36</v>
      </c>
      <c r="C7" s="11">
        <v>2014</v>
      </c>
      <c r="D7" s="11">
        <v>2015</v>
      </c>
      <c r="E7" s="11">
        <v>2016</v>
      </c>
      <c r="F7" s="11">
        <v>2017</v>
      </c>
      <c r="G7" s="11">
        <v>2018</v>
      </c>
      <c r="H7" s="11">
        <v>2019</v>
      </c>
      <c r="I7" s="11" t="s">
        <v>37</v>
      </c>
      <c r="J7" s="11" t="s">
        <v>38</v>
      </c>
      <c r="K7" s="11" t="s">
        <v>39</v>
      </c>
      <c r="L7" s="11" t="s">
        <v>40</v>
      </c>
      <c r="M7" s="10" t="s">
        <v>41</v>
      </c>
    </row>
    <row r="8" spans="1:13" s="12" customFormat="1" ht="8.25" customHeight="1">
      <c r="A8" s="13"/>
      <c r="B8" s="14"/>
      <c r="C8" s="32"/>
      <c r="D8" s="32"/>
      <c r="E8" s="32"/>
      <c r="F8" s="32"/>
      <c r="G8" s="32"/>
      <c r="H8" s="32"/>
      <c r="I8" s="32"/>
      <c r="J8" s="32"/>
      <c r="K8" s="32"/>
      <c r="L8" s="32"/>
    </row>
    <row r="9" spans="1:13" s="19" customFormat="1" ht="16.5" customHeight="1">
      <c r="A9" s="15" t="s">
        <v>5</v>
      </c>
      <c r="B9" s="16" t="s">
        <v>5</v>
      </c>
      <c r="C9" s="17">
        <v>0.33239766359313566</v>
      </c>
      <c r="D9" s="17">
        <v>0.17012504529063352</v>
      </c>
      <c r="E9" s="17">
        <v>0.13571080070002262</v>
      </c>
      <c r="F9" s="17">
        <v>0.11319628829225371</v>
      </c>
      <c r="G9" s="17">
        <v>0.11481348863470055</v>
      </c>
      <c r="H9" s="17">
        <v>0.16157034618901703</v>
      </c>
      <c r="I9" s="17">
        <v>0.16626355215499503</v>
      </c>
      <c r="J9" s="17">
        <v>0.14709839505138231</v>
      </c>
      <c r="K9" s="17">
        <v>0.14259609469749732</v>
      </c>
      <c r="L9" s="17">
        <v>0.13427648673399475</v>
      </c>
      <c r="M9" s="33">
        <f>+AVERAGE(C9:L9)/100</f>
        <v>1.6180481613376325E-3</v>
      </c>
    </row>
    <row r="10" spans="1:13" s="19" customFormat="1" ht="16.5" customHeight="1">
      <c r="A10" s="20" t="s">
        <v>42</v>
      </c>
      <c r="B10" s="21" t="s">
        <v>6</v>
      </c>
      <c r="C10" s="17">
        <v>13.131720655906944</v>
      </c>
      <c r="D10" s="17">
        <v>14.347418659954991</v>
      </c>
      <c r="E10" s="17">
        <v>13.378993238194493</v>
      </c>
      <c r="F10" s="17">
        <v>14.048842972097569</v>
      </c>
      <c r="G10" s="17">
        <v>14.66334398165754</v>
      </c>
      <c r="H10" s="17">
        <v>13.664303971709829</v>
      </c>
      <c r="I10" s="17">
        <v>14.860024238236221</v>
      </c>
      <c r="J10" s="17">
        <v>15.32354600368204</v>
      </c>
      <c r="K10" s="17">
        <v>15.202894459163696</v>
      </c>
      <c r="L10" s="17">
        <v>13.684649271033155</v>
      </c>
      <c r="M10" s="33">
        <f t="shared" ref="M10:M33" si="0">+AVERAGE(C10:L10)/100</f>
        <v>0.14230573745163647</v>
      </c>
    </row>
    <row r="11" spans="1:13" s="19" customFormat="1" ht="16.5" customHeight="1">
      <c r="A11" s="20" t="s">
        <v>43</v>
      </c>
      <c r="B11" s="21" t="s">
        <v>7</v>
      </c>
      <c r="C11" s="17">
        <v>0.21250776788720541</v>
      </c>
      <c r="D11" s="17">
        <v>0.4741736914173551</v>
      </c>
      <c r="E11" s="17">
        <v>5.9310402144310839</v>
      </c>
      <c r="F11" s="17">
        <v>7.7159719506068685</v>
      </c>
      <c r="G11" s="17">
        <v>6.7378081063450281</v>
      </c>
      <c r="H11" s="17">
        <v>6.6963059033835401</v>
      </c>
      <c r="I11" s="17">
        <v>6.889309643555082</v>
      </c>
      <c r="J11" s="17">
        <v>6.1688266557628708</v>
      </c>
      <c r="K11" s="17">
        <v>5.4906587065757275</v>
      </c>
      <c r="L11" s="17">
        <v>5.9009635909732587</v>
      </c>
      <c r="M11" s="33">
        <f t="shared" si="0"/>
        <v>5.2217566230938012E-2</v>
      </c>
    </row>
    <row r="12" spans="1:13" s="19" customFormat="1" ht="16.5" customHeight="1">
      <c r="A12" s="20" t="s">
        <v>8</v>
      </c>
      <c r="B12" s="21" t="s">
        <v>8</v>
      </c>
      <c r="C12" s="17">
        <v>8.8233133933397667</v>
      </c>
      <c r="D12" s="17">
        <v>9.5660737968291691</v>
      </c>
      <c r="E12" s="17">
        <v>16.787168423277716</v>
      </c>
      <c r="F12" s="17">
        <v>17.230622809275996</v>
      </c>
      <c r="G12" s="17">
        <v>17.372872464010459</v>
      </c>
      <c r="H12" s="17">
        <v>16.530644542190341</v>
      </c>
      <c r="I12" s="17">
        <v>14.762115265696544</v>
      </c>
      <c r="J12" s="17">
        <v>14.924896465230614</v>
      </c>
      <c r="K12" s="17">
        <v>16.090538099330391</v>
      </c>
      <c r="L12" s="17">
        <v>15.18923723877422</v>
      </c>
      <c r="M12" s="33">
        <f t="shared" si="0"/>
        <v>0.14727748249795522</v>
      </c>
    </row>
    <row r="13" spans="1:13" s="19" customFormat="1" ht="16.5" customHeight="1">
      <c r="A13" s="20" t="s">
        <v>9</v>
      </c>
      <c r="B13" s="21" t="s">
        <v>9</v>
      </c>
      <c r="C13" s="17">
        <v>1.9731976883471085</v>
      </c>
      <c r="D13" s="17">
        <v>2.0887705390305</v>
      </c>
      <c r="E13" s="17">
        <v>1.8442787653252843</v>
      </c>
      <c r="F13" s="17">
        <v>1.8950035548628694</v>
      </c>
      <c r="G13" s="17">
        <v>1.9888495025772481</v>
      </c>
      <c r="H13" s="17">
        <v>2.1178320964269979</v>
      </c>
      <c r="I13" s="17">
        <v>1.5807092628002963</v>
      </c>
      <c r="J13" s="17">
        <v>1.8007460979466279</v>
      </c>
      <c r="K13" s="17">
        <v>1.7130269687501163</v>
      </c>
      <c r="L13" s="17">
        <v>1.3602024157690933</v>
      </c>
      <c r="M13" s="33">
        <f t="shared" si="0"/>
        <v>1.8362616891836145E-2</v>
      </c>
    </row>
    <row r="14" spans="1:13" s="19" customFormat="1" ht="16.5" customHeight="1">
      <c r="A14" s="20" t="s">
        <v>10</v>
      </c>
      <c r="B14" s="21" t="s">
        <v>10</v>
      </c>
      <c r="C14" s="17">
        <v>5.084069782107794</v>
      </c>
      <c r="D14" s="17">
        <v>4.4293359469885774</v>
      </c>
      <c r="E14" s="17">
        <v>3.4469446520042082</v>
      </c>
      <c r="F14" s="17">
        <v>3.3408252338308233</v>
      </c>
      <c r="G14" s="17">
        <v>3.3174759078942588</v>
      </c>
      <c r="H14" s="17">
        <v>3.1923618130366913</v>
      </c>
      <c r="I14" s="17">
        <v>2.7449262658429872</v>
      </c>
      <c r="J14" s="17">
        <v>2.4716107473521829</v>
      </c>
      <c r="K14" s="17">
        <v>2.4443091758416733</v>
      </c>
      <c r="L14" s="17">
        <v>2.2785102554508061</v>
      </c>
      <c r="M14" s="33">
        <f t="shared" si="0"/>
        <v>3.2750369780350008E-2</v>
      </c>
    </row>
    <row r="15" spans="1:13" s="19" customFormat="1" ht="16.5" customHeight="1">
      <c r="A15" s="20" t="s">
        <v>11</v>
      </c>
      <c r="B15" s="21" t="s">
        <v>11</v>
      </c>
      <c r="C15" s="17">
        <v>18.520889887362316</v>
      </c>
      <c r="D15" s="17">
        <v>17.663471317128586</v>
      </c>
      <c r="E15" s="17">
        <v>16.542483113920813</v>
      </c>
      <c r="F15" s="17">
        <v>15.394508371147108</v>
      </c>
      <c r="G15" s="17">
        <v>14.833850344533801</v>
      </c>
      <c r="H15" s="17">
        <v>14.866754862705193</v>
      </c>
      <c r="I15" s="17">
        <v>15.501963962439714</v>
      </c>
      <c r="J15" s="17">
        <v>13.759153977733407</v>
      </c>
      <c r="K15" s="17">
        <v>13.48281034448528</v>
      </c>
      <c r="L15" s="17">
        <v>13.65872269987212</v>
      </c>
      <c r="M15" s="33">
        <f t="shared" si="0"/>
        <v>0.15422460888132836</v>
      </c>
    </row>
    <row r="16" spans="1:13" s="19" customFormat="1" ht="16.5" customHeight="1">
      <c r="A16" s="20" t="s">
        <v>12</v>
      </c>
      <c r="B16" s="21" t="s">
        <v>12</v>
      </c>
      <c r="C16" s="17">
        <v>1.241189488256885</v>
      </c>
      <c r="D16" s="17">
        <v>0.94587102318210869</v>
      </c>
      <c r="E16" s="17">
        <v>0.66772829389151611</v>
      </c>
      <c r="F16" s="17">
        <v>0.59682134300312584</v>
      </c>
      <c r="G16" s="17">
        <v>0.65559557278682024</v>
      </c>
      <c r="H16" s="17">
        <v>0.65395430128611354</v>
      </c>
      <c r="I16" s="17">
        <v>0.52080095689422956</v>
      </c>
      <c r="J16" s="17">
        <v>0.56871950331271892</v>
      </c>
      <c r="K16" s="17">
        <v>0.56568067710104497</v>
      </c>
      <c r="L16" s="17">
        <v>0.64099632731945577</v>
      </c>
      <c r="M16" s="33">
        <f t="shared" si="0"/>
        <v>7.0573574870340184E-3</v>
      </c>
    </row>
    <row r="17" spans="1:13" s="19" customFormat="1" ht="16.5" customHeight="1">
      <c r="A17" s="20" t="s">
        <v>44</v>
      </c>
      <c r="B17" s="21" t="s">
        <v>13</v>
      </c>
      <c r="C17" s="17">
        <v>0.61163938834489728</v>
      </c>
      <c r="D17" s="17">
        <v>0.79547229649000273</v>
      </c>
      <c r="E17" s="17">
        <v>0.76049726676563989</v>
      </c>
      <c r="F17" s="17">
        <v>0.80436269984046382</v>
      </c>
      <c r="G17" s="17">
        <v>0.69598028295219683</v>
      </c>
      <c r="H17" s="17">
        <v>0.66683001352817417</v>
      </c>
      <c r="I17" s="17">
        <v>0.27699992791355804</v>
      </c>
      <c r="J17" s="17">
        <v>0.14740211150427304</v>
      </c>
      <c r="K17" s="17">
        <v>0.45665263236323317</v>
      </c>
      <c r="L17" s="17">
        <v>0.88155791181410548</v>
      </c>
      <c r="M17" s="33">
        <f t="shared" si="0"/>
        <v>6.0973945315165442E-3</v>
      </c>
    </row>
    <row r="18" spans="1:13" s="19" customFormat="1" ht="16.5" customHeight="1">
      <c r="A18" s="20" t="s">
        <v>14</v>
      </c>
      <c r="B18" s="21" t="s">
        <v>14</v>
      </c>
      <c r="C18" s="17">
        <v>4.2516295211778727</v>
      </c>
      <c r="D18" s="17">
        <v>4.1447271555563194</v>
      </c>
      <c r="E18" s="17">
        <v>3.6971111777487193</v>
      </c>
      <c r="F18" s="17">
        <v>3.8827017883094768</v>
      </c>
      <c r="G18" s="17">
        <v>4.0401419834099785</v>
      </c>
      <c r="H18" s="17">
        <v>4.1561103078398256</v>
      </c>
      <c r="I18" s="17">
        <v>4.064094176551122</v>
      </c>
      <c r="J18" s="17">
        <v>6.0854380093427354</v>
      </c>
      <c r="K18" s="17">
        <v>7.1194508549376172</v>
      </c>
      <c r="L18" s="17">
        <v>7.3758164148980701</v>
      </c>
      <c r="M18" s="33">
        <f t="shared" si="0"/>
        <v>4.8817221389771737E-2</v>
      </c>
    </row>
    <row r="19" spans="1:13" s="19" customFormat="1" ht="16.5" customHeight="1">
      <c r="A19" s="20" t="s">
        <v>45</v>
      </c>
      <c r="B19" s="21" t="s">
        <v>15</v>
      </c>
      <c r="C19" s="17">
        <v>5.5111656094283301</v>
      </c>
      <c r="D19" s="17">
        <v>7.8905101825492956</v>
      </c>
      <c r="E19" s="17">
        <v>6.3873345803305446</v>
      </c>
      <c r="F19" s="17">
        <v>6.653531559452289</v>
      </c>
      <c r="G19" s="17">
        <v>6.7479769182571729</v>
      </c>
      <c r="H19" s="17">
        <v>6.278864538725232</v>
      </c>
      <c r="I19" s="17">
        <v>6.3380894660882561</v>
      </c>
      <c r="J19" s="17">
        <v>7.2134907313050265</v>
      </c>
      <c r="K19" s="17">
        <v>7.014160914590815</v>
      </c>
      <c r="L19" s="17">
        <v>5.8489278256777713</v>
      </c>
      <c r="M19" s="33">
        <f t="shared" si="0"/>
        <v>6.5884052326404735E-2</v>
      </c>
    </row>
    <row r="20" spans="1:13" s="19" customFormat="1" ht="16.5" customHeight="1">
      <c r="A20" s="20" t="s">
        <v>16</v>
      </c>
      <c r="B20" s="21" t="s">
        <v>16</v>
      </c>
      <c r="C20" s="17">
        <v>4.5382925737744904</v>
      </c>
      <c r="D20" s="17">
        <v>4.2581427019592955</v>
      </c>
      <c r="E20" s="17">
        <v>3.4519204535399322</v>
      </c>
      <c r="F20" s="17">
        <v>3.3065392350111855</v>
      </c>
      <c r="G20" s="17">
        <v>2.79541768496542</v>
      </c>
      <c r="H20" s="17">
        <v>2.4804434182235044</v>
      </c>
      <c r="I20" s="17">
        <v>2.453229509289105</v>
      </c>
      <c r="J20" s="17">
        <v>2.6503952853564718</v>
      </c>
      <c r="K20" s="17">
        <v>2.683613186056482</v>
      </c>
      <c r="L20" s="17">
        <v>2.5967086951348488</v>
      </c>
      <c r="M20" s="33">
        <f t="shared" si="0"/>
        <v>3.1214702743310729E-2</v>
      </c>
    </row>
    <row r="21" spans="1:13" s="19" customFormat="1" ht="16.5" customHeight="1">
      <c r="A21" s="20" t="s">
        <v>17</v>
      </c>
      <c r="B21" s="21" t="s">
        <v>17</v>
      </c>
      <c r="C21" s="17">
        <v>6.4414207298732817E-2</v>
      </c>
      <c r="D21" s="17">
        <v>5.6588700855822995E-2</v>
      </c>
      <c r="E21" s="17">
        <v>5.0068330859002468E-2</v>
      </c>
      <c r="F21" s="17">
        <v>4.8361022640933254E-2</v>
      </c>
      <c r="G21" s="17">
        <v>5.0931371343243298E-2</v>
      </c>
      <c r="H21" s="17">
        <v>5.2236189663149454E-2</v>
      </c>
      <c r="I21" s="17">
        <v>5.2861061262678415E-2</v>
      </c>
      <c r="J21" s="17">
        <v>5.6309673152084253E-2</v>
      </c>
      <c r="K21" s="17">
        <v>5.5866017925501207E-2</v>
      </c>
      <c r="L21" s="17">
        <v>5.527879583948931E-2</v>
      </c>
      <c r="M21" s="33">
        <f t="shared" si="0"/>
        <v>5.4291537084063743E-4</v>
      </c>
    </row>
    <row r="22" spans="1:13" s="19" customFormat="1" ht="16.5" customHeight="1">
      <c r="A22" s="20"/>
      <c r="B22" s="21" t="s">
        <v>18</v>
      </c>
      <c r="C22" s="17">
        <v>0</v>
      </c>
      <c r="D22" s="17">
        <v>0</v>
      </c>
      <c r="E22" s="17">
        <v>0</v>
      </c>
      <c r="F22" s="17">
        <v>0</v>
      </c>
      <c r="G22" s="17">
        <v>0</v>
      </c>
      <c r="H22" s="17">
        <v>0</v>
      </c>
      <c r="I22" s="17">
        <v>0</v>
      </c>
      <c r="J22" s="17">
        <v>0</v>
      </c>
      <c r="K22" s="17">
        <v>0</v>
      </c>
      <c r="L22" s="17">
        <v>0</v>
      </c>
      <c r="M22" s="33">
        <f t="shared" si="0"/>
        <v>0</v>
      </c>
    </row>
    <row r="23" spans="1:13" s="19" customFormat="1" ht="16.5" customHeight="1">
      <c r="A23" s="20" t="s">
        <v>19</v>
      </c>
      <c r="B23" s="21" t="s">
        <v>19</v>
      </c>
      <c r="C23" s="17">
        <v>7.0044033710750355</v>
      </c>
      <c r="D23" s="17">
        <v>6.5632866756112431</v>
      </c>
      <c r="E23" s="17">
        <v>5.6351559197136982</v>
      </c>
      <c r="F23" s="17">
        <v>5.4289970728487909</v>
      </c>
      <c r="G23" s="17">
        <v>5.4820569319187582</v>
      </c>
      <c r="H23" s="17">
        <v>5.6314333481882608</v>
      </c>
      <c r="I23" s="17">
        <v>6.1122017257487213</v>
      </c>
      <c r="J23" s="17">
        <v>6.1256169642190681</v>
      </c>
      <c r="K23" s="17">
        <v>4.9876813048348918</v>
      </c>
      <c r="L23" s="17">
        <v>4.8891395340106785</v>
      </c>
      <c r="M23" s="33">
        <f t="shared" si="0"/>
        <v>5.7859972848169149E-2</v>
      </c>
    </row>
    <row r="24" spans="1:13" s="19" customFormat="1" ht="16.5" customHeight="1">
      <c r="A24" s="20" t="s">
        <v>20</v>
      </c>
      <c r="B24" s="21" t="s">
        <v>20</v>
      </c>
      <c r="C24" s="17">
        <v>4.4848822107871875</v>
      </c>
      <c r="D24" s="17">
        <v>3.3522627300589884</v>
      </c>
      <c r="E24" s="17">
        <v>1.2280167582660677</v>
      </c>
      <c r="F24" s="17">
        <v>1.5575840705013377</v>
      </c>
      <c r="G24" s="17">
        <v>2.4737866695561848</v>
      </c>
      <c r="H24" s="17">
        <v>2.8131205574982712</v>
      </c>
      <c r="I24" s="17">
        <v>2.3599067439749204</v>
      </c>
      <c r="J24" s="17">
        <v>2.342364130476267</v>
      </c>
      <c r="K24" s="17">
        <v>2.8102291234916406</v>
      </c>
      <c r="L24" s="17">
        <v>2.795742699134852</v>
      </c>
      <c r="M24" s="33">
        <f t="shared" si="0"/>
        <v>2.6217895693745715E-2</v>
      </c>
    </row>
    <row r="25" spans="1:13" s="19" customFormat="1" ht="16.5" customHeight="1">
      <c r="A25" s="20" t="s">
        <v>21</v>
      </c>
      <c r="B25" s="21" t="s">
        <v>21</v>
      </c>
      <c r="C25" s="17">
        <v>1.1506032677114844</v>
      </c>
      <c r="D25" s="17">
        <v>1.7050314313027459</v>
      </c>
      <c r="E25" s="17">
        <v>1.8999850065381323</v>
      </c>
      <c r="F25" s="17">
        <v>1.3922514739961933</v>
      </c>
      <c r="G25" s="17">
        <v>1.0846065323122993</v>
      </c>
      <c r="H25" s="17">
        <v>0.8184625370491716</v>
      </c>
      <c r="I25" s="17">
        <v>0.42560876615860571</v>
      </c>
      <c r="J25" s="17">
        <v>0.32613522661706712</v>
      </c>
      <c r="K25" s="17">
        <v>0.3021459109296723</v>
      </c>
      <c r="L25" s="17">
        <v>0.27527614986824711</v>
      </c>
      <c r="M25" s="33">
        <f t="shared" si="0"/>
        <v>9.3801063024836189E-3</v>
      </c>
    </row>
    <row r="26" spans="1:13" s="19" customFormat="1" ht="16.5" customHeight="1">
      <c r="A26" s="20" t="s">
        <v>22</v>
      </c>
      <c r="B26" s="21" t="s">
        <v>22</v>
      </c>
      <c r="C26" s="17">
        <v>5.0506710006572746</v>
      </c>
      <c r="D26" s="17">
        <v>4.7742022480720809</v>
      </c>
      <c r="E26" s="17">
        <v>3.8654404390872177</v>
      </c>
      <c r="F26" s="17">
        <v>3.5092880847909571</v>
      </c>
      <c r="G26" s="17">
        <v>3.4300012256767811</v>
      </c>
      <c r="H26" s="17">
        <v>3.3759022014434983</v>
      </c>
      <c r="I26" s="17">
        <v>4.3327795291556805</v>
      </c>
      <c r="J26" s="17">
        <v>4.0477995060027787</v>
      </c>
      <c r="K26" s="17">
        <v>5.0442308891643766</v>
      </c>
      <c r="L26" s="17">
        <v>8.96653026056042</v>
      </c>
      <c r="M26" s="33">
        <f t="shared" si="0"/>
        <v>4.6396845384611057E-2</v>
      </c>
    </row>
    <row r="27" spans="1:13" s="19" customFormat="1" ht="16.5" customHeight="1">
      <c r="A27" s="20" t="s">
        <v>23</v>
      </c>
      <c r="B27" s="21" t="s">
        <v>23</v>
      </c>
      <c r="C27" s="17">
        <v>5.8711159114129545</v>
      </c>
      <c r="D27" s="17">
        <v>5.4575515370997332</v>
      </c>
      <c r="E27" s="17">
        <v>4.9936538943673741</v>
      </c>
      <c r="F27" s="17">
        <v>4.7267568857108806</v>
      </c>
      <c r="G27" s="17">
        <v>4.7095102372011244</v>
      </c>
      <c r="H27" s="17">
        <v>4.7659540154341355</v>
      </c>
      <c r="I27" s="17">
        <v>4.123788249798146</v>
      </c>
      <c r="J27" s="17">
        <v>4.6275010105803407</v>
      </c>
      <c r="K27" s="17">
        <v>4.7169412070112822</v>
      </c>
      <c r="L27" s="17">
        <v>4.5164679014424465</v>
      </c>
      <c r="M27" s="33">
        <f t="shared" si="0"/>
        <v>4.8509240850058415E-2</v>
      </c>
    </row>
    <row r="28" spans="1:13" s="19" customFormat="1" ht="16.5" customHeight="1">
      <c r="A28" s="20" t="s">
        <v>24</v>
      </c>
      <c r="B28" s="21" t="s">
        <v>24</v>
      </c>
      <c r="C28" s="17">
        <v>5.5402017650824789</v>
      </c>
      <c r="D28" s="17">
        <v>4.1269405082118151</v>
      </c>
      <c r="E28" s="17">
        <v>3.2533169961951018</v>
      </c>
      <c r="F28" s="17">
        <v>2.8093255247695135</v>
      </c>
      <c r="G28" s="17">
        <v>2.9563257732670172</v>
      </c>
      <c r="H28" s="17">
        <v>3.0485878046166723</v>
      </c>
      <c r="I28" s="17">
        <v>3.5369214490849408</v>
      </c>
      <c r="J28" s="17">
        <v>3.2251505505583844</v>
      </c>
      <c r="K28" s="17">
        <v>3.1146982041579259</v>
      </c>
      <c r="L28" s="17">
        <v>2.793051955808834</v>
      </c>
      <c r="M28" s="33">
        <f t="shared" si="0"/>
        <v>3.4404520531752684E-2</v>
      </c>
    </row>
    <row r="29" spans="1:13" s="19" customFormat="1" ht="16.5" customHeight="1">
      <c r="A29" s="20" t="s">
        <v>25</v>
      </c>
      <c r="B29" s="21" t="s">
        <v>25</v>
      </c>
      <c r="C29" s="17">
        <v>1.2794971591112112</v>
      </c>
      <c r="D29" s="17">
        <v>1.1240308632758866</v>
      </c>
      <c r="E29" s="17">
        <v>1.3939587409424743</v>
      </c>
      <c r="F29" s="17">
        <v>1.3703723150746574</v>
      </c>
      <c r="G29" s="17">
        <v>1.3090760929109366</v>
      </c>
      <c r="H29" s="17">
        <v>1.2480824876099372</v>
      </c>
      <c r="I29" s="17">
        <v>0.8431580374862776</v>
      </c>
      <c r="J29" s="17">
        <v>0.87537670281079938</v>
      </c>
      <c r="K29" s="17">
        <v>0.86159641404569931</v>
      </c>
      <c r="L29" s="17">
        <v>0.75479989507426515</v>
      </c>
      <c r="M29" s="33">
        <f t="shared" si="0"/>
        <v>1.1059948708342147E-2</v>
      </c>
    </row>
    <row r="30" spans="1:13" s="19" customFormat="1" ht="16.5" customHeight="1">
      <c r="A30" s="20" t="s">
        <v>46</v>
      </c>
      <c r="B30" s="21" t="s">
        <v>26</v>
      </c>
      <c r="C30" s="17">
        <v>7.4911074084083359E-2</v>
      </c>
      <c r="D30" s="17">
        <v>6.8832444225305309E-2</v>
      </c>
      <c r="E30" s="17">
        <v>5.9883210763830852E-2</v>
      </c>
      <c r="F30" s="17">
        <v>5.7834824494521361E-2</v>
      </c>
      <c r="G30" s="17">
        <v>6.0948140323763528E-2</v>
      </c>
      <c r="H30" s="17">
        <v>6.2563316650687595E-2</v>
      </c>
      <c r="I30" s="17">
        <v>6.3329843622738219E-2</v>
      </c>
      <c r="J30" s="17">
        <v>6.4823375625179827E-2</v>
      </c>
      <c r="K30" s="17">
        <v>6.4333318323553546E-2</v>
      </c>
      <c r="L30" s="17">
        <v>6.3655888361869417E-2</v>
      </c>
      <c r="M30" s="33">
        <f t="shared" si="0"/>
        <v>6.4111543647553295E-4</v>
      </c>
    </row>
    <row r="31" spans="1:13" s="19" customFormat="1" ht="16.5" customHeight="1">
      <c r="A31" s="20" t="s">
        <v>27</v>
      </c>
      <c r="B31" s="21" t="s">
        <v>27</v>
      </c>
      <c r="C31" s="17">
        <v>4.0877392143524549</v>
      </c>
      <c r="D31" s="17">
        <v>4.7880025603660554</v>
      </c>
      <c r="E31" s="17">
        <v>3.7783447095201108</v>
      </c>
      <c r="F31" s="17">
        <v>3.3348019777454772</v>
      </c>
      <c r="G31" s="17">
        <v>3.7554950347746274</v>
      </c>
      <c r="H31" s="17">
        <v>5.9916620671920544</v>
      </c>
      <c r="I31" s="17">
        <v>7.5461977826238407</v>
      </c>
      <c r="J31" s="17">
        <v>6.7609387538096133</v>
      </c>
      <c r="K31" s="17">
        <v>5.3619617954258798</v>
      </c>
      <c r="L31" s="17">
        <v>5.0988363632325582</v>
      </c>
      <c r="M31" s="33">
        <f t="shared" si="0"/>
        <v>5.0503980259042666E-2</v>
      </c>
    </row>
    <row r="32" spans="1:13" s="19" customFormat="1" ht="16.5" customHeight="1">
      <c r="A32" s="20" t="s">
        <v>28</v>
      </c>
      <c r="B32" s="21" t="s">
        <v>28</v>
      </c>
      <c r="C32" s="17">
        <v>0.70990697317841944</v>
      </c>
      <c r="D32" s="17">
        <v>0.61815804261906426</v>
      </c>
      <c r="E32" s="17">
        <v>0.42400004670094682</v>
      </c>
      <c r="F32" s="17">
        <v>0.40585357879648964</v>
      </c>
      <c r="G32" s="17">
        <v>0.32947853820686829</v>
      </c>
      <c r="H32" s="17">
        <v>0.33407742767985699</v>
      </c>
      <c r="I32" s="17">
        <v>0.15119807981006916</v>
      </c>
      <c r="J32" s="17">
        <v>4.6147224220439008E-2</v>
      </c>
      <c r="K32" s="17">
        <v>4.5336864551332984E-2</v>
      </c>
      <c r="L32" s="17">
        <v>4.5259569322303669E-2</v>
      </c>
      <c r="M32" s="33">
        <f t="shared" si="0"/>
        <v>3.1094163450857905E-3</v>
      </c>
    </row>
    <row r="33" spans="1:13" s="19" customFormat="1" ht="16.5" customHeight="1">
      <c r="A33" s="20" t="s">
        <v>29</v>
      </c>
      <c r="B33" s="21" t="s">
        <v>29</v>
      </c>
      <c r="C33" s="17">
        <v>0.44964042572193691</v>
      </c>
      <c r="D33" s="17">
        <v>0.59101990192442311</v>
      </c>
      <c r="E33" s="17">
        <v>0.38696496691606613</v>
      </c>
      <c r="F33" s="17">
        <v>0.37564536290021533</v>
      </c>
      <c r="G33" s="17">
        <v>0.39365721448377228</v>
      </c>
      <c r="H33" s="17">
        <v>0.39194193172984415</v>
      </c>
      <c r="I33" s="17">
        <v>0.29352250381126921</v>
      </c>
      <c r="J33" s="17">
        <v>0.24051289834762984</v>
      </c>
      <c r="K33" s="17">
        <v>0.22858683624467294</v>
      </c>
      <c r="L33" s="17">
        <v>0.19539185389313815</v>
      </c>
      <c r="M33" s="33">
        <f t="shared" si="0"/>
        <v>3.5468838959729688E-3</v>
      </c>
    </row>
    <row r="34" spans="1:13" s="19" customFormat="1" ht="7.5" customHeight="1">
      <c r="A34" s="20"/>
      <c r="B34" s="21"/>
      <c r="C34" s="17"/>
      <c r="D34" s="17"/>
      <c r="E34" s="17"/>
      <c r="F34" s="17"/>
      <c r="G34" s="17"/>
      <c r="H34" s="17"/>
    </row>
    <row r="35" spans="1:13" s="26" customFormat="1" ht="16.5" customHeight="1">
      <c r="A35" s="23" t="s">
        <v>47</v>
      </c>
      <c r="B35" s="24"/>
      <c r="C35" s="25">
        <v>100.00000000000003</v>
      </c>
      <c r="D35" s="25">
        <v>100</v>
      </c>
      <c r="E35" s="25">
        <v>99.999999999999986</v>
      </c>
      <c r="F35" s="25">
        <v>99.999999999999986</v>
      </c>
      <c r="G35" s="25">
        <v>99.999999999999986</v>
      </c>
      <c r="H35" s="25">
        <v>100</v>
      </c>
      <c r="I35" s="25">
        <v>99.999999999999986</v>
      </c>
      <c r="J35" s="25">
        <v>99.999999999999986</v>
      </c>
      <c r="K35" s="25">
        <v>99.999999999999986</v>
      </c>
      <c r="L35" s="25">
        <v>100</v>
      </c>
    </row>
    <row r="36" spans="1:13" ht="6" customHeight="1">
      <c r="A36" s="27"/>
      <c r="B36" s="28"/>
      <c r="C36" s="29"/>
      <c r="D36" s="29"/>
      <c r="E36" s="29"/>
      <c r="F36" s="29"/>
      <c r="G36" s="29"/>
      <c r="H36" s="29"/>
      <c r="I36" s="29"/>
      <c r="J36" s="29"/>
      <c r="K36" s="29"/>
      <c r="L36" s="29"/>
    </row>
    <row r="37" spans="1:13" s="12" customFormat="1" ht="6" customHeight="1"/>
    <row r="38" spans="1:13" s="12" customFormat="1" ht="16.5" customHeight="1">
      <c r="A38" s="30" t="s">
        <v>48</v>
      </c>
      <c r="B38" s="30"/>
    </row>
    <row r="39" spans="1:13" s="12" customFormat="1" ht="16.5" customHeight="1">
      <c r="A39" s="31" t="s">
        <v>49</v>
      </c>
      <c r="B39" s="31"/>
    </row>
    <row r="40" spans="1:13" ht="16.5" customHeight="1">
      <c r="A40" s="31" t="s">
        <v>50</v>
      </c>
      <c r="B40" s="31"/>
    </row>
  </sheetData>
  <pageMargins left="1.1023622047244095" right="0.74803149606299213" top="0.98425196850393704" bottom="0.98425196850393704" header="0" footer="0"/>
  <pageSetup paperSize="9" scale="60" pageOrder="overThenDown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D17194-892D-4235-81C5-4378373C74B0}">
  <sheetPr codeName="Hoja16">
    <tabColor rgb="FFFFFF00"/>
  </sheetPr>
  <dimension ref="A1:M51"/>
  <sheetViews>
    <sheetView zoomScaleNormal="100" workbookViewId="0">
      <selection activeCell="J5" sqref="J5:J15"/>
    </sheetView>
  </sheetViews>
  <sheetFormatPr defaultColWidth="12.85546875" defaultRowHeight="13.15"/>
  <cols>
    <col min="1" max="1" width="3" style="63" customWidth="1"/>
    <col min="2" max="2" width="35.42578125" style="63" customWidth="1"/>
    <col min="3" max="3" width="49.42578125" style="63" customWidth="1"/>
    <col min="4" max="5" width="12.85546875" style="63"/>
    <col min="6" max="6" width="17" style="63" bestFit="1" customWidth="1"/>
    <col min="7" max="8" width="15.28515625" style="62" customWidth="1"/>
    <col min="9" max="16384" width="12.85546875" style="63"/>
  </cols>
  <sheetData>
    <row r="1" spans="1:13" s="35" customFormat="1" ht="11.45">
      <c r="A1" s="34"/>
      <c r="G1" s="36"/>
      <c r="H1" s="36"/>
    </row>
    <row r="2" spans="1:13" s="37" customFormat="1" ht="12">
      <c r="G2" s="38"/>
      <c r="H2" s="38"/>
    </row>
    <row r="3" spans="1:13" s="37" customFormat="1">
      <c r="B3" s="39" t="s">
        <v>54</v>
      </c>
      <c r="C3" s="39"/>
      <c r="G3" s="38"/>
      <c r="H3" s="38"/>
    </row>
    <row r="4" spans="1:13" s="35" customFormat="1" ht="12">
      <c r="B4" s="40" t="s">
        <v>55</v>
      </c>
      <c r="C4" s="41" t="s">
        <v>56</v>
      </c>
      <c r="G4" s="36"/>
      <c r="H4" s="36"/>
      <c r="K4" s="35" t="s">
        <v>55</v>
      </c>
      <c r="L4" s="35" t="s">
        <v>57</v>
      </c>
      <c r="M4" s="35" t="s">
        <v>58</v>
      </c>
    </row>
    <row r="5" spans="1:13" s="35" customFormat="1" ht="11.45">
      <c r="B5" s="42" t="s">
        <v>59</v>
      </c>
      <c r="C5" s="43">
        <v>31.57</v>
      </c>
      <c r="E5" s="44">
        <f>+C5/$C$16</f>
        <v>2.4535360714659769E-5</v>
      </c>
      <c r="K5" s="35" t="s">
        <v>29</v>
      </c>
      <c r="L5" s="45">
        <f>SUM($C$15)</f>
        <v>726371.63500000059</v>
      </c>
      <c r="M5" s="46">
        <f>+L5/$L$16</f>
        <v>0.56451663217048476</v>
      </c>
    </row>
    <row r="6" spans="1:13" s="35" customFormat="1" ht="12" customHeight="1">
      <c r="B6" s="47" t="s">
        <v>9</v>
      </c>
      <c r="C6" s="43">
        <v>8.1999999999999993</v>
      </c>
      <c r="E6" s="44">
        <f t="shared" ref="E6:E15" si="0">+C6/$C$16</f>
        <v>6.3728209648466929E-6</v>
      </c>
      <c r="K6" s="35" t="s">
        <v>21</v>
      </c>
      <c r="L6" s="45">
        <f>$C$12</f>
        <v>279620.1160000001</v>
      </c>
      <c r="M6" s="46">
        <f t="shared" ref="M6:M15" si="1">+L6/$L$16</f>
        <v>0.21731328505337383</v>
      </c>
    </row>
    <row r="7" spans="1:13" s="35" customFormat="1" ht="12" customHeight="1">
      <c r="B7" s="47" t="s">
        <v>10</v>
      </c>
      <c r="C7" s="43">
        <v>127.78</v>
      </c>
      <c r="E7" s="44">
        <f t="shared" si="0"/>
        <v>9.9307202791232987E-5</v>
      </c>
      <c r="K7" s="35" t="s">
        <v>20</v>
      </c>
      <c r="L7" s="45">
        <f>SUM($C$11)</f>
        <v>136366.818</v>
      </c>
      <c r="M7" s="46">
        <f t="shared" si="1"/>
        <v>0.10598064837315044</v>
      </c>
    </row>
    <row r="8" spans="1:13" s="35" customFormat="1" ht="12" customHeight="1">
      <c r="B8" s="47" t="s">
        <v>17</v>
      </c>
      <c r="C8" s="43">
        <v>68.581000000000003</v>
      </c>
      <c r="E8" s="44">
        <f t="shared" si="0"/>
        <v>5.3299321291481842E-5</v>
      </c>
      <c r="K8" s="35" t="s">
        <v>15</v>
      </c>
      <c r="L8" s="45">
        <f>SUM($C$10)</f>
        <v>73569.247999999992</v>
      </c>
      <c r="M8" s="46">
        <f t="shared" si="1"/>
        <v>5.7176054392976308E-2</v>
      </c>
    </row>
    <row r="9" spans="1:13" s="35" customFormat="1" ht="12" customHeight="1">
      <c r="B9" s="47" t="s">
        <v>13</v>
      </c>
      <c r="C9" s="43">
        <v>43178.40399999998</v>
      </c>
      <c r="E9" s="44">
        <f t="shared" si="0"/>
        <v>3.3557102224368321E-2</v>
      </c>
      <c r="K9" s="35" t="s">
        <v>13</v>
      </c>
      <c r="L9" s="45">
        <f>SUM($C$9)</f>
        <v>43178.40399999998</v>
      </c>
      <c r="M9" s="46">
        <f t="shared" si="1"/>
        <v>3.3557102224368321E-2</v>
      </c>
    </row>
    <row r="10" spans="1:13" s="35" customFormat="1" ht="12" customHeight="1">
      <c r="B10" s="47" t="s">
        <v>15</v>
      </c>
      <c r="C10" s="43">
        <v>73569.247999999992</v>
      </c>
      <c r="E10" s="44">
        <f t="shared" si="0"/>
        <v>5.7176054392976294E-2</v>
      </c>
      <c r="K10" s="35" t="s">
        <v>23</v>
      </c>
      <c r="L10" s="45">
        <f>$C$13</f>
        <v>14455.3799</v>
      </c>
      <c r="M10" s="46">
        <f t="shared" si="1"/>
        <v>1.123433513189555E-2</v>
      </c>
    </row>
    <row r="11" spans="1:13" s="35" customFormat="1" ht="12" customHeight="1">
      <c r="B11" s="47" t="s">
        <v>20</v>
      </c>
      <c r="C11" s="43">
        <v>136366.818</v>
      </c>
      <c r="E11" s="44">
        <f t="shared" si="0"/>
        <v>0.10598064837315042</v>
      </c>
      <c r="K11" s="35" t="s">
        <v>26</v>
      </c>
      <c r="L11" s="45">
        <f>SUM($C$14)</f>
        <v>12916.588999999991</v>
      </c>
      <c r="M11" s="46">
        <f t="shared" si="1"/>
        <v>1.0038427947988798E-2</v>
      </c>
    </row>
    <row r="12" spans="1:13" s="35" customFormat="1" ht="12" customHeight="1">
      <c r="B12" s="47" t="s">
        <v>21</v>
      </c>
      <c r="C12" s="43">
        <v>279620.1160000001</v>
      </c>
      <c r="E12" s="44">
        <f t="shared" si="0"/>
        <v>0.21731328505337377</v>
      </c>
      <c r="F12" s="48"/>
      <c r="K12" s="35" t="s">
        <v>10</v>
      </c>
      <c r="L12" s="45">
        <f>SUM($C$7)</f>
        <v>127.78</v>
      </c>
      <c r="M12" s="46">
        <f t="shared" si="1"/>
        <v>9.9307202791233001E-5</v>
      </c>
    </row>
    <row r="13" spans="1:13" s="35" customFormat="1" ht="12" customHeight="1">
      <c r="B13" s="47" t="s">
        <v>23</v>
      </c>
      <c r="C13" s="43">
        <v>14455.3799</v>
      </c>
      <c r="E13" s="44">
        <f t="shared" si="0"/>
        <v>1.1234335131895548E-2</v>
      </c>
      <c r="F13" s="48"/>
      <c r="K13" s="35" t="s">
        <v>17</v>
      </c>
      <c r="L13" s="45">
        <f>$C$8</f>
        <v>68.581000000000003</v>
      </c>
      <c r="M13" s="46">
        <f t="shared" si="1"/>
        <v>5.3299321291481849E-5</v>
      </c>
    </row>
    <row r="14" spans="1:13" s="35" customFormat="1" ht="12" customHeight="1">
      <c r="B14" s="47" t="s">
        <v>26</v>
      </c>
      <c r="C14" s="43">
        <v>12916.588999999991</v>
      </c>
      <c r="E14" s="44">
        <f t="shared" si="0"/>
        <v>1.0038427947988796E-2</v>
      </c>
      <c r="F14" s="48"/>
      <c r="K14" s="34" t="s">
        <v>5</v>
      </c>
      <c r="L14" s="49">
        <f>SUM($C$5)</f>
        <v>31.57</v>
      </c>
      <c r="M14" s="46">
        <f t="shared" si="1"/>
        <v>2.4535360714659776E-5</v>
      </c>
    </row>
    <row r="15" spans="1:13" s="35" customFormat="1" ht="12" customHeight="1" thickBot="1">
      <c r="B15" s="50" t="s">
        <v>29</v>
      </c>
      <c r="C15" s="51">
        <v>726371.63500000059</v>
      </c>
      <c r="E15" s="44">
        <f t="shared" si="0"/>
        <v>0.56451663217048464</v>
      </c>
      <c r="K15" s="35" t="s">
        <v>9</v>
      </c>
      <c r="L15" s="45">
        <f>SUM($C$6)</f>
        <v>8.1999999999999993</v>
      </c>
      <c r="M15" s="46">
        <f t="shared" si="1"/>
        <v>6.3728209648466937E-6</v>
      </c>
    </row>
    <row r="16" spans="1:13" s="34" customFormat="1" ht="15.75" customHeight="1" thickTop="1">
      <c r="B16" s="52" t="s">
        <v>60</v>
      </c>
      <c r="C16" s="53">
        <f>SUM(C5:C15)</f>
        <v>1286714.3209000006</v>
      </c>
      <c r="D16" s="45"/>
      <c r="E16" s="35"/>
      <c r="F16" s="35"/>
      <c r="I16" s="35"/>
      <c r="J16" s="35"/>
      <c r="L16" s="49">
        <f>SUM(L5:L15)</f>
        <v>1286714.3209000004</v>
      </c>
      <c r="M16" s="54">
        <f>SUM(M5:M15)</f>
        <v>1.0000000000000004</v>
      </c>
    </row>
    <row r="17" spans="1:9" s="35" customFormat="1" ht="11.45">
      <c r="B17" s="55" t="s">
        <v>61</v>
      </c>
      <c r="C17" s="56"/>
      <c r="F17" s="45"/>
    </row>
    <row r="18" spans="1:9" s="35" customFormat="1" ht="12" customHeight="1">
      <c r="B18" s="57" t="s">
        <v>62</v>
      </c>
      <c r="C18" s="58"/>
      <c r="I18" s="34"/>
    </row>
    <row r="19" spans="1:9" s="35" customFormat="1" ht="15.75" customHeight="1">
      <c r="A19" s="59"/>
      <c r="B19" s="59"/>
      <c r="C19" s="59"/>
    </row>
    <row r="20" spans="1:9" s="35" customFormat="1" ht="12">
      <c r="A20" s="37"/>
      <c r="B20" s="37"/>
      <c r="C20" s="37"/>
      <c r="G20" s="36"/>
      <c r="H20" s="36"/>
    </row>
    <row r="21" spans="1:9" s="35" customFormat="1" ht="11.45">
      <c r="G21" s="36"/>
      <c r="H21" s="36"/>
    </row>
    <row r="22" spans="1:9" s="35" customFormat="1" ht="12" customHeight="1">
      <c r="B22" s="60"/>
      <c r="C22" s="45"/>
      <c r="G22" s="36"/>
      <c r="H22" s="36"/>
    </row>
    <row r="23" spans="1:9" s="35" customFormat="1" ht="12" customHeight="1">
      <c r="B23" s="60"/>
      <c r="C23" s="45"/>
      <c r="G23" s="36"/>
      <c r="H23" s="36"/>
    </row>
    <row r="24" spans="1:9" s="35" customFormat="1" ht="12" customHeight="1">
      <c r="B24" s="56"/>
      <c r="F24" s="34"/>
      <c r="G24" s="36"/>
      <c r="H24" s="36"/>
    </row>
    <row r="25" spans="1:9" s="35" customFormat="1" ht="12" customHeight="1">
      <c r="B25" s="56"/>
      <c r="G25" s="36"/>
      <c r="H25" s="36"/>
    </row>
    <row r="26" spans="1:9" s="35" customFormat="1" ht="11.45">
      <c r="G26" s="36"/>
      <c r="H26" s="36"/>
    </row>
    <row r="27" spans="1:9" s="35" customFormat="1" ht="11.45">
      <c r="G27" s="36"/>
      <c r="H27" s="36"/>
    </row>
    <row r="28" spans="1:9" s="35" customFormat="1" ht="11.45">
      <c r="G28" s="36"/>
      <c r="H28" s="36"/>
    </row>
    <row r="29" spans="1:9" s="35" customFormat="1" ht="11.45">
      <c r="G29" s="36"/>
      <c r="H29" s="36"/>
    </row>
    <row r="30" spans="1:9" s="35" customFormat="1" ht="11.45">
      <c r="G30" s="36"/>
      <c r="H30" s="36"/>
    </row>
    <row r="31" spans="1:9" s="35" customFormat="1" ht="11.45">
      <c r="G31" s="36"/>
      <c r="H31" s="36"/>
    </row>
    <row r="32" spans="1:9" s="35" customFormat="1" ht="11.45">
      <c r="G32" s="36"/>
      <c r="H32" s="36"/>
    </row>
    <row r="33" spans="2:8" s="35" customFormat="1" ht="11.45">
      <c r="G33" s="36"/>
      <c r="H33" s="36"/>
    </row>
    <row r="34" spans="2:8" s="35" customFormat="1" ht="11.45">
      <c r="G34" s="36"/>
      <c r="H34" s="36"/>
    </row>
    <row r="35" spans="2:8" s="35" customFormat="1" ht="11.45">
      <c r="G35" s="36"/>
      <c r="H35" s="36"/>
    </row>
    <row r="36" spans="2:8" s="35" customFormat="1" ht="11.45">
      <c r="G36" s="36"/>
      <c r="H36" s="36"/>
    </row>
    <row r="37" spans="2:8" s="35" customFormat="1" ht="11.45">
      <c r="G37" s="36"/>
      <c r="H37" s="36"/>
    </row>
    <row r="38" spans="2:8" s="35" customFormat="1" ht="12" customHeight="1">
      <c r="B38" s="56"/>
      <c r="G38" s="36"/>
      <c r="H38" s="36"/>
    </row>
    <row r="39" spans="2:8" s="35" customFormat="1" ht="12" customHeight="1">
      <c r="B39" s="56"/>
      <c r="G39" s="36"/>
      <c r="H39" s="36"/>
    </row>
    <row r="40" spans="2:8" s="35" customFormat="1" ht="12" customHeight="1">
      <c r="B40" s="56"/>
      <c r="G40" s="36"/>
      <c r="H40" s="36"/>
    </row>
    <row r="41" spans="2:8" s="35" customFormat="1" ht="11.25" customHeight="1">
      <c r="G41" s="36"/>
      <c r="H41" s="36"/>
    </row>
    <row r="42" spans="2:8" s="35" customFormat="1" ht="11.45">
      <c r="C42" s="56"/>
      <c r="G42" s="36"/>
      <c r="H42" s="36"/>
    </row>
    <row r="43" spans="2:8" s="35" customFormat="1" ht="12" customHeight="1">
      <c r="G43" s="36"/>
      <c r="H43" s="36"/>
    </row>
    <row r="44" spans="2:8" s="35" customFormat="1" ht="11.45">
      <c r="G44" s="36"/>
      <c r="H44" s="36"/>
    </row>
    <row r="45" spans="2:8" s="35" customFormat="1" ht="11.45">
      <c r="G45" s="36"/>
      <c r="H45" s="36"/>
    </row>
    <row r="46" spans="2:8" s="35" customFormat="1" ht="11.45">
      <c r="G46" s="36"/>
      <c r="H46" s="36"/>
    </row>
    <row r="47" spans="2:8" s="35" customFormat="1" ht="11.45">
      <c r="G47" s="36"/>
      <c r="H47" s="36"/>
    </row>
    <row r="48" spans="2:8" s="35" customFormat="1" ht="11.45">
      <c r="G48" s="36"/>
      <c r="H48" s="36"/>
    </row>
    <row r="49" spans="6:8" s="35" customFormat="1" ht="11.45">
      <c r="G49" s="36"/>
      <c r="H49" s="36"/>
    </row>
    <row r="50" spans="6:8" s="35" customFormat="1" ht="11.45">
      <c r="G50" s="36"/>
      <c r="H50" s="36"/>
    </row>
    <row r="51" spans="6:8">
      <c r="F51" s="61"/>
    </row>
  </sheetData>
  <printOptions horizontalCentered="1"/>
  <pageMargins left="0.78740157480314965" right="0.78740157480314965" top="0.59055118110236227" bottom="0.78740157480314965" header="0.39370078740157483" footer="0.39370078740157483"/>
  <pageSetup paperSize="9" orientation="portrait" r:id="rId1"/>
  <headerFooter>
    <oddFooter>&amp;R&amp;8 6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758BB074F024B4C9F4DEDAF9EE8494F" ma:contentTypeVersion="21" ma:contentTypeDescription="Crear nuevo documento." ma:contentTypeScope="" ma:versionID="4a3bfb8d495d8a1ee36ff2d0892170ec">
  <xsd:schema xmlns:xsd="http://www.w3.org/2001/XMLSchema" xmlns:xs="http://www.w3.org/2001/XMLSchema" xmlns:p="http://schemas.microsoft.com/office/2006/metadata/properties" xmlns:ns2="d3693f31-1697-4712-94e4-98d9a512279d" xmlns:ns3="2fb070fe-5f40-43af-ac81-7d802a46ed39" xmlns:ns4="2f5f6eb6-ef45-4cc7-acd1-315704ade2e7" targetNamespace="http://schemas.microsoft.com/office/2006/metadata/properties" ma:root="true" ma:fieldsID="1f6329965b7f91a89c9cb7ed48d05005" ns2:_="" ns3:_="" ns4:_="">
    <xsd:import namespace="d3693f31-1697-4712-94e4-98d9a512279d"/>
    <xsd:import namespace="2fb070fe-5f40-43af-ac81-7d802a46ed39"/>
    <xsd:import namespace="2f5f6eb6-ef45-4cc7-acd1-315704ade2e7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4:TaxCatchAll" minOccurs="0"/>
                <xsd:element ref="ns3:MediaServiceObjectDetectorVersions" minOccurs="0"/>
                <xsd:element ref="ns3:Texto" minOccurs="0"/>
                <xsd:element ref="ns3:MediaServiceSearchProperties" minOccurs="0"/>
                <xsd:element ref="ns3:MediaServiceBillingMetadata" minOccurs="0"/>
                <xsd:element ref="ns3:Nota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693f31-1697-4712-94e4-98d9a512279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b070fe-5f40-43af-ac81-7d802a46ed3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3ff1a7de-0354-4fe7-a65a-68130dd0408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Texto" ma:index="25" nillable="true" ma:displayName="Texto" ma:format="Dropdown" ma:internalName="Texto">
      <xsd:simpleType>
        <xsd:restriction base="dms:Text">
          <xsd:maxLength value="255"/>
        </xsd:restriction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7" nillable="true" ma:displayName="MediaServiceBillingMetadata" ma:hidden="true" ma:internalName="MediaServiceBillingMetadata" ma:readOnly="true">
      <xsd:simpleType>
        <xsd:restriction base="dms:Note"/>
      </xsd:simpleType>
    </xsd:element>
    <xsd:element name="Notas" ma:index="28" nillable="true" ma:displayName="Notas" ma:format="Dropdown" ma:internalName="Notas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5f6eb6-ef45-4cc7-acd1-315704ade2e7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57cb30e7-c8a9-4781-a850-8a7d142a2e84}" ma:internalName="TaxCatchAll" ma:showField="CatchAllData" ma:web="d3693f31-1697-4712-94e4-98d9a512279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fb070fe-5f40-43af-ac81-7d802a46ed39">
      <Terms xmlns="http://schemas.microsoft.com/office/infopath/2007/PartnerControls"/>
    </lcf76f155ced4ddcb4097134ff3c332f>
    <TaxCatchAll xmlns="2f5f6eb6-ef45-4cc7-acd1-315704ade2e7" xsi:nil="true"/>
    <Texto xmlns="2fb070fe-5f40-43af-ac81-7d802a46ed39" xsi:nil="true"/>
    <Notas xmlns="2fb070fe-5f40-43af-ac81-7d802a46ed39" xsi:nil="true"/>
  </documentManagement>
</p:properties>
</file>

<file path=customXml/itemProps1.xml><?xml version="1.0" encoding="utf-8"?>
<ds:datastoreItem xmlns:ds="http://schemas.openxmlformats.org/officeDocument/2006/customXml" ds:itemID="{67F255A7-8909-48F4-AC44-4E91CC6BEF80}"/>
</file>

<file path=customXml/itemProps2.xml><?xml version="1.0" encoding="utf-8"?>
<ds:datastoreItem xmlns:ds="http://schemas.openxmlformats.org/officeDocument/2006/customXml" ds:itemID="{9BBF045A-9EFC-48EF-9005-603DB92EFD24}"/>
</file>

<file path=customXml/itemProps3.xml><?xml version="1.0" encoding="utf-8"?>
<ds:datastoreItem xmlns:ds="http://schemas.openxmlformats.org/officeDocument/2006/customXml" ds:itemID="{80823FC4-DB13-4C18-AA20-BDB4679B146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Andres Diaz</dc:creator>
  <cp:keywords/>
  <dc:description/>
  <cp:lastModifiedBy>mariafernandahuayta</cp:lastModifiedBy>
  <cp:revision/>
  <dcterms:created xsi:type="dcterms:W3CDTF">2024-11-21T00:28:53Z</dcterms:created>
  <dcterms:modified xsi:type="dcterms:W3CDTF">2024-12-04T00:59:24Z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0x010100A758BB074F024B4C9F4DEDAF9EE8494F</vt:lpwstr>
  </property>
</Properties>
</file>